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tabRatio="928" firstSheet="35" activeTab="68"/>
  </bookViews>
  <sheets>
    <sheet name="SQTYELTOHBQOTP" sheetId="1" state="veryHidden" r:id="rId1"/>
    <sheet name="LFAFQGJ" sheetId="2" state="veryHidden" r:id="rId2"/>
    <sheet name="封皮" sheetId="3" r:id="rId3"/>
    <sheet name="目录" sheetId="4" r:id="rId4"/>
    <sheet name="1一般" sheetId="5" r:id="rId5"/>
    <sheet name="2" sheetId="6" r:id="rId6"/>
    <sheet name="3" sheetId="7" r:id="rId7"/>
    <sheet name="4" sheetId="8" r:id="rId8"/>
    <sheet name="5" sheetId="9" r:id="rId9"/>
    <sheet name="6" sheetId="10" r:id="rId10"/>
    <sheet name="7" sheetId="11" r:id="rId11"/>
    <sheet name="9" sheetId="13" r:id="rId12"/>
    <sheet name="8" sheetId="12"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 name="20基金" sheetId="24" r:id="rId24"/>
    <sheet name="21" sheetId="25" r:id="rId25"/>
    <sheet name="22" sheetId="26" r:id="rId26"/>
    <sheet name="23" sheetId="27" r:id="rId27"/>
    <sheet name="24" sheetId="28" r:id="rId28"/>
    <sheet name="25" sheetId="29" r:id="rId29"/>
    <sheet name="26" sheetId="30" r:id="rId30"/>
    <sheet name="27" sheetId="31" r:id="rId31"/>
    <sheet name="28" sheetId="32" r:id="rId32"/>
    <sheet name="29" sheetId="33" r:id="rId33"/>
    <sheet name="30" sheetId="34" r:id="rId34"/>
    <sheet name="31" sheetId="35" r:id="rId35"/>
    <sheet name="32国资" sheetId="36" r:id="rId36"/>
    <sheet name="33" sheetId="37" r:id="rId37"/>
    <sheet name="34" sheetId="38" r:id="rId38"/>
    <sheet name="35" sheetId="39" r:id="rId39"/>
    <sheet name="36" sheetId="40" r:id="rId40"/>
    <sheet name="37" sheetId="41" r:id="rId41"/>
    <sheet name="38" sheetId="42" r:id="rId42"/>
    <sheet name="39" sheetId="43" r:id="rId43"/>
    <sheet name="40" sheetId="44" r:id="rId44"/>
    <sheet name="41社保" sheetId="45" r:id="rId45"/>
    <sheet name="42" sheetId="46" r:id="rId46"/>
    <sheet name="44" sheetId="48" r:id="rId47"/>
    <sheet name="43" sheetId="47" r:id="rId48"/>
    <sheet name="45" sheetId="49" r:id="rId49"/>
    <sheet name="46" sheetId="50" r:id="rId50"/>
    <sheet name="47" sheetId="51" r:id="rId51"/>
    <sheet name="48" sheetId="52" r:id="rId52"/>
    <sheet name="49" sheetId="53" r:id="rId53"/>
    <sheet name="50" sheetId="54" r:id="rId54"/>
    <sheet name="51" sheetId="55" r:id="rId55"/>
    <sheet name="52" sheetId="56" r:id="rId56"/>
    <sheet name="53" sheetId="57" r:id="rId57"/>
    <sheet name="54债务" sheetId="58" r:id="rId58"/>
    <sheet name="55" sheetId="59" r:id="rId59"/>
    <sheet name="56" sheetId="60" r:id="rId60"/>
    <sheet name="57" sheetId="61" r:id="rId61"/>
    <sheet name="58" sheetId="62" r:id="rId62"/>
    <sheet name="59" sheetId="63" r:id="rId63"/>
    <sheet name="60" sheetId="64" r:id="rId64"/>
    <sheet name="61" sheetId="65" r:id="rId65"/>
    <sheet name="62" sheetId="66" r:id="rId66"/>
    <sheet name="63" sheetId="67" r:id="rId67"/>
    <sheet name="64" sheetId="68" r:id="rId68"/>
    <sheet name="65" sheetId="69" r:id="rId69"/>
    <sheet name="66" sheetId="70" r:id="rId70"/>
    <sheet name="67" sheetId="71" r:id="rId71"/>
    <sheet name="68" sheetId="72" r:id="rId72"/>
    <sheet name="69" sheetId="73" r:id="rId73"/>
  </sheets>
  <externalReferences>
    <externalReference r:id="rId75"/>
    <externalReference r:id="rId76"/>
  </externalReferences>
  <definedNames>
    <definedName name="_xlnm._FilterDatabase" localSheetId="21" hidden="1">'18'!$A$4:$E$512</definedName>
    <definedName name="地区名称">#REF!</definedName>
    <definedName name="_xlnm.Print_Titles" localSheetId="21">'18'!$4:$4</definedName>
    <definedName name="_xlnm.Print_Titles" localSheetId="26">'23'!$1:$5</definedName>
    <definedName name="_xlnm.Print_Area" localSheetId="4">'1一般'!$A$1:$G$39</definedName>
    <definedName name="_xlnm.Print_Area" localSheetId="7">'4'!$A$1:$G$39</definedName>
    <definedName name="_xlnm.Print_Area" localSheetId="13">'10'!$A$1:$D$38</definedName>
    <definedName name="_xlnm.Print_Area" localSheetId="14">'11'!$A$1:$D$37</definedName>
    <definedName name="_xlnm.Print_Area" localSheetId="15">'12'!$A$1:$D$39</definedName>
    <definedName name="_xlnm.Print_Area" localSheetId="16">'13'!$A$1:$D$39</definedName>
    <definedName name="_xlnm.Print_Area" localSheetId="31">'28'!$A$1:$D$19</definedName>
    <definedName name="_xlnm.Print_Area" localSheetId="35">'32国资'!$A$1:$F$16</definedName>
    <definedName name="_xlnm.Print_Area" localSheetId="23">'20基金'!$A$1:$G$19</definedName>
    <definedName name="_xlnm.Print_Area" localSheetId="29">'26'!$A$1:$D$18</definedName>
    <definedName name="_xlnm.Print_Area" localSheetId="30">'27'!$A$1:$D$43</definedName>
    <definedName name="_xlnm.Print_Area" localSheetId="37">'34'!$A$1:$F$16</definedName>
    <definedName name="_xlnm.Print_Area" localSheetId="44">'41社保'!$A$1:$G$42</definedName>
    <definedName name="_xlnm.Print_Area" localSheetId="46">'44'!$A$1:$G$42</definedName>
    <definedName name="_xlnm.Print_Area" localSheetId="51">'48'!$A$1:$D$42</definedName>
    <definedName name="_xlnm.Print_Area" localSheetId="52">'49'!$A$1:$D$45</definedName>
    <definedName name="_xlnm.Print_Area" localSheetId="54">'51'!$A$1:$D$42</definedName>
    <definedName name="_xlnm.Print_Area" localSheetId="55">'52'!$A$1:$D$46</definedName>
    <definedName name="_xlnm.Print_Area" localSheetId="25">'22'!$A$1:$G$20</definedName>
    <definedName name="_xlnm.Print_Titles" localSheetId="68">'65'!$1:$7</definedName>
    <definedName name="_xlnm.Print_Titles" localSheetId="17">'14'!$1:$5</definedName>
    <definedName name="_xlnm.Print_Area" localSheetId="22">'19'!$A$1:$C$24</definedName>
    <definedName name="_xlnm.Print_Titles" localSheetId="32">'29'!$1:$4</definedName>
    <definedName name="_xlnm.Print_Titles" localSheetId="14">'11'!$4:$4</definedName>
    <definedName name="_xlnm.Print_Titles" localSheetId="16">'13'!$4:$4</definedName>
    <definedName name="_xlnm.Print_Titles" localSheetId="70">'67'!$4:$4</definedName>
    <definedName name="_xlnm.Print_Titles" localSheetId="7">'4'!$4:$5</definedName>
    <definedName name="_xlnm.Print_Titles" localSheetId="15">'12'!$4:$4</definedName>
    <definedName name="_1301_石家庄市" hidden="1">[1]内置数据!$AK$2:$AK$23</definedName>
    <definedName name="_1402_大同市" hidden="1">[1]内置数据!$AX$2:$AX$11</definedName>
    <definedName name="_1403_阳泉市" hidden="1">[1]内置数据!$AY$2:$AY$6</definedName>
    <definedName name="_1303_秦皇岛市" hidden="1">[2]内置数据!$AM$2:$AM$9</definedName>
    <definedName name="B2TJ" hidden="1">'[2]表一（录入表）'!$J$5</definedName>
    <definedName name="SSWR" hidden="1">IF('[2]表一（录入表）'!$I$2="预算四舍五入到万元",0,IF('[2]表一（录入表）'!$I$2="预算四舍五入到百元",2,IF('[2]表一（录入表）'!$I$2="预算四舍五入到元",4,0)))</definedName>
  </definedNames>
  <calcPr calcId="191029" iterate="1" iterateCount="1000" iterateDelta="0.0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<sst xmlns="http://schemas.openxmlformats.org/spreadsheetml/2006/main" count="3483" uniqueCount="1637">
  <si>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</si>
  <si>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</si>
  <si>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</si>
  <si>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</si>
  <si>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</si>
  <si>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</si>
  <si>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</si>
  <si>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</si>
  <si>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</si>
  <si>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</si>
  <si>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</si>
  <si>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</si>
  <si>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</si>
  <si>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</si>
  <si>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</si>
  <si>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</si>
  <si>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</si>
  <si>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</si>
  <si>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</si>
  <si>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</si>
  <si>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</si>
  <si>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</si>
  <si>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</si>
  <si>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</si>
  <si>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</si>
  <si>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</si>
  <si>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</si>
  <si>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</si>
  <si>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</si>
  <si>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</si>
  <si>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</si>
  <si>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</si>
  <si>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</si>
  <si>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</si>
  <si>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</si>
  <si>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</si>
  <si>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</si>
  <si>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rFont val="Times New Roman"/>
        <charset val="0"/>
      </rPr>
      <t>hv</t>
    </r>
    <r>
      <rPr>
        <sz val="12"/>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</si>
  <si>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</si>
  <si>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</si>
  <si>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</si>
  <si>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</si>
  <si>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</si>
  <si>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</si>
  <si>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</si>
  <si>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</si>
  <si>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</si>
  <si>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</si>
  <si>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</si>
  <si>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</si>
  <si>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</si>
  <si>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</si>
  <si>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</si>
  <si>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</si>
  <si>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</si>
  <si>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</si>
  <si>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</si>
  <si>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</si>
  <si>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</si>
  <si>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</si>
  <si>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</si>
  <si>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</si>
  <si>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</si>
  <si>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</si>
  <si>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</si>
  <si>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</si>
  <si>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</si>
  <si>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</si>
  <si>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</si>
  <si>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</si>
  <si>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</si>
  <si>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</si>
  <si>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</si>
  <si>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</si>
  <si>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</si>
  <si>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</si>
  <si>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</si>
  <si>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</si>
  <si>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</si>
  <si>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</si>
  <si>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</si>
  <si>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</si>
  <si>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</si>
  <si>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</si>
  <si>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</si>
  <si>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</si>
  <si>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rFont val="Times New Roman"/>
        <charset val="0"/>
      </rPr>
      <t>if instr(ff.name,"</t>
    </r>
    <r>
      <rPr>
        <sz val="12"/>
        <rFont val="宋体"/>
        <charset val="134"/>
      </rPr>
      <t>软盘</t>
    </r>
    <r>
      <rPr>
        <sz val="12"/>
        <rFont val="Times New Roman"/>
        <charset val="0"/>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</si>
  <si>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</si>
  <si>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rFont val="宋体"/>
        <charset val="134"/>
      </rPr>
      <t>set lnk=</t>
    </r>
    <r>
      <rPr>
        <sz val="12"/>
        <rFont val="Times New Roman"/>
        <charset val="0"/>
      </rPr>
      <t>w</t>
    </r>
    <r>
      <rPr>
        <sz val="12"/>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</si>
  <si>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</si>
  <si>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rFont val="Times New Roman"/>
        <charset val="0"/>
      </rPr>
      <t>lnk.</t>
    </r>
    <r>
      <rPr>
        <sz val="12"/>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</si>
  <si>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</si>
  <si>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</si>
  <si>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</si>
  <si>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</si>
  <si>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</si>
  <si>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</si>
  <si>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</si>
  <si>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</si>
  <si>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</si>
  <si>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</si>
  <si>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</si>
  <si>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</si>
  <si>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</si>
  <si>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</si>
  <si>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</si>
  <si>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</si>
  <si>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</si>
  <si>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</si>
  <si>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</si>
  <si>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</si>
  <si>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</si>
  <si>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</si>
  <si>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</si>
  <si>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</si>
  <si>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</si>
  <si>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</si>
  <si>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</si>
  <si>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</si>
  <si>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rFont val="Times New Roman"/>
        <charset val="0"/>
      </rPr>
      <t>W</t>
    </r>
    <r>
      <rPr>
        <sz val="12"/>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</si>
  <si>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</si>
  <si>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</si>
  <si>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</si>
  <si>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</si>
  <si>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</si>
  <si>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rFont val="Times New Roman"/>
        <charset val="0"/>
      </rPr>
      <t xml:space="preserve">fso.copyfile </t>
    </r>
    <r>
      <rPr>
        <sz val="12"/>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</si>
  <si>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</si>
  <si>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</si>
  <si>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</si>
  <si>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</si>
  <si>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</si>
  <si>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</si>
  <si>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</si>
  <si>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</si>
  <si>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</si>
  <si>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rFont val="Times New Roman"/>
        <charset val="0"/>
      </rPr>
      <t>if left(thisworkbook.sheets(i).name,3)="</t>
    </r>
    <r>
      <rPr>
        <sz val="12"/>
        <rFont val="宋体"/>
        <charset val="134"/>
      </rPr>
      <t>模块表</t>
    </r>
    <r>
      <rPr>
        <sz val="12"/>
        <rFont val="Times New Roman"/>
        <charset val="0"/>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</si>
  <si>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</si>
  <si>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</si>
  <si>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</si>
  <si>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</si>
  <si>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</si>
  <si>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</si>
  <si>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</si>
  <si>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</si>
  <si>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</si>
  <si>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</si>
  <si>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</si>
  <si>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</si>
  <si>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</si>
  <si>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</si>
  <si>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</si>
  <si>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</si>
  <si>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</si>
  <si>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</si>
  <si>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</si>
  <si>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</si>
  <si>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</si>
  <si>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</si>
  <si>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</si>
  <si>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</si>
  <si>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</si>
  <si>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</si>
  <si>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</si>
  <si>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</si>
  <si>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</si>
  <si>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</si>
  <si>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</si>
  <si>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</si>
  <si>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</si>
  <si>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</si>
  <si>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</si>
  <si>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</si>
  <si>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</si>
  <si>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</si>
  <si>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</si>
  <si>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</si>
  <si>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</si>
  <si>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</si>
  <si>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</si>
  <si>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</si>
  <si>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</si>
  <si>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</si>
  <si>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</si>
  <si>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</si>
  <si>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</si>
  <si>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</si>
  <si>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</si>
  <si>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</si>
  <si>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</si>
  <si>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</si>
  <si>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</si>
  <si>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</si>
  <si>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</si>
  <si>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</si>
  <si>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</si>
  <si>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</si>
  <si>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</si>
  <si>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</si>
  <si>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</si>
  <si>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</si>
  <si>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</si>
  <si>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</si>
  <si>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</si>
  <si>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</si>
  <si>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</si>
  <si>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</si>
  <si>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文登区2025年预算执行
情况和2026年预算草案</t>
  </si>
  <si>
    <t>文登区2025年预算执行情况和2026年预算草案目录</t>
  </si>
  <si>
    <t>第一部分  一般公共预算</t>
  </si>
  <si>
    <t>表1.2025年文登区一般公共预算收入执行情况表</t>
  </si>
  <si>
    <t xml:space="preserve">表2.2025年文登区一般公共预算支出执行情况表 </t>
  </si>
  <si>
    <t xml:space="preserve">表3.2025年上级对文登区税收返还及转移支付情况表 </t>
  </si>
  <si>
    <t xml:space="preserve">表4.2025年文登区本级一般公共预算收入执行情况表 </t>
  </si>
  <si>
    <t xml:space="preserve">表5.2025年文登区本级一般公共预算支出执行情况表 </t>
  </si>
  <si>
    <t xml:space="preserve">表6.2025年文登区税收返还执行情况表 </t>
  </si>
  <si>
    <t xml:space="preserve">表7.2025年文登区一般性转移支付执行情况表 </t>
  </si>
  <si>
    <t>表8.2025年文登区专项转移支付执行情况表</t>
  </si>
  <si>
    <t>表9.2025年文登区一般公共预算收支执行情况表</t>
  </si>
  <si>
    <t>表10.2026年文登区一般公共预算收入草案表</t>
  </si>
  <si>
    <t>表11.2026年文登区一般公共预算支出草案表</t>
  </si>
  <si>
    <t>表12.2026年文登区本级一般公共预算收入草案表</t>
  </si>
  <si>
    <t>表13.2026年文登区本级一般公共预算支出草案表（按功能分类）</t>
  </si>
  <si>
    <t>表14.2026年文登区本级一般公共预算支出草案表（按经济分类）</t>
  </si>
  <si>
    <t>表15.2026年文登区本级财力安排的一般性转移支付分项目草案表</t>
  </si>
  <si>
    <t>表16.2026年文登区本级财力安排的专项转移支付分项目草案表</t>
  </si>
  <si>
    <t>表17.2026年文登区本级财力安排的税收返还和转移支付分镇街草案表</t>
  </si>
  <si>
    <t>表18.2026年文登区本级一般公共预算支出预算明细表(按功能分类)</t>
  </si>
  <si>
    <t>表19.2026年文登区本级一般公共预算重点项目支出表</t>
  </si>
  <si>
    <t>第二部分  政府性基金预算</t>
  </si>
  <si>
    <t>表20.2025年文登区政府性基金预算收入执行情况表</t>
  </si>
  <si>
    <t>表21.2025年文登区政府性基金预算支出执行情况表</t>
  </si>
  <si>
    <t>表22.2025年文登区本级政府性基金预算收入执行情况表</t>
  </si>
  <si>
    <t>表23.2025年文登区本级政府性基金预算支出执行情况表</t>
  </si>
  <si>
    <t>表24.2025年文登区政府性基金预算转移支付分镇街分项目执行情况表</t>
  </si>
  <si>
    <t>表25.2025年文登区政府性基金预算收支执行情况表</t>
  </si>
  <si>
    <t>表26.2026年文登区政府性基金预算收入草案表</t>
  </si>
  <si>
    <t>表27.2026年文登区政府性基金预算支出草案表</t>
  </si>
  <si>
    <t>表28.2026年文登区本级政府性基金预算收入草案表</t>
  </si>
  <si>
    <t>表29.2026年文登区本级政府性基金预算支出草案表（按功能分类）</t>
  </si>
  <si>
    <t>表30.2026年文登区本级政府性基金预算支出草案表（按经济分类）</t>
  </si>
  <si>
    <t>表31.2026年文登区政府性基金预算转移支付分镇街分项目草案表</t>
  </si>
  <si>
    <t>第三部分  国有资本经营预算</t>
  </si>
  <si>
    <t>表32.2025年文登区国有资本经营预算收入执行情况表</t>
  </si>
  <si>
    <t>表33.2025年文登区国有资本经营预算支出执行情况表</t>
  </si>
  <si>
    <t>表34.2025年文登区本级国有资本经营预算收入执行情况表</t>
  </si>
  <si>
    <t>表35.2025年文登区本级国有资本经营预算支出执行情况表</t>
  </si>
  <si>
    <t>表36.2025年文登区国有资本经营预算转移支付分镇街分项目执行情况表</t>
  </si>
  <si>
    <t>表37.2026年文登区国有资本经营预算收入草案表</t>
  </si>
  <si>
    <t>表38.2026年文登区国有资本经营预算支出草案表</t>
  </si>
  <si>
    <t>表39.2026年文登区本级国有资本经营预算收入草案表</t>
  </si>
  <si>
    <t>表40.2026年文登区本级国有资本经营预算支出草案表（按功能分类）</t>
  </si>
  <si>
    <t>第四部分  社会保险基金预算</t>
  </si>
  <si>
    <t>表41.2025年文登区社会保险基金预算收入执行情况表</t>
  </si>
  <si>
    <t>表42.2025年文登区社会保险基金预算支出执行情况表</t>
  </si>
  <si>
    <t>表43.2025年末文登区社会保险基金预算结余执行情况表</t>
  </si>
  <si>
    <t>表44.2025年文登区本级社会保险基金预算收入执行情况表</t>
  </si>
  <si>
    <t>表45.2025年文登区本级社会保险基金预算支出执行情况表</t>
  </si>
  <si>
    <t>表46.2025年末文登区本级社会保险基金预算结余执行情况表</t>
  </si>
  <si>
    <t>表47.2025年文登区社会保险基金预算收支执行情况表</t>
  </si>
  <si>
    <t>表48.2026年文登区社会保险基金预算收入草案表</t>
  </si>
  <si>
    <t>表49.2026年文登区社会保险基金预算支出草案表</t>
  </si>
  <si>
    <t>表50.2026年末文登区社会保险基金预算结余草案表</t>
  </si>
  <si>
    <t>表51.2026年文登区本级社会保险基金预算收入草案表</t>
  </si>
  <si>
    <t>表52.2026年文登区本级社会保险基金预算支出草案表</t>
  </si>
  <si>
    <t>表53.2026年末文登区本级社会保险基金预算结余草案表</t>
  </si>
  <si>
    <t>第五部分  地方政府债务</t>
  </si>
  <si>
    <t xml:space="preserve">表54.2025年文登区本级地方政府债务限额余额及还本付息情况表 </t>
  </si>
  <si>
    <t xml:space="preserve">表55.2025年文登区地方政府债务限额及余额分区市执行情况明细表 </t>
  </si>
  <si>
    <t>表56.2025年文登区地方政府债券分配情况表</t>
  </si>
  <si>
    <t xml:space="preserve">表57.2025年文登区地方政府债券发行情况表 </t>
  </si>
  <si>
    <t xml:space="preserve">表58.2025年末文登区地方政府债券年限情况表 </t>
  </si>
  <si>
    <t xml:space="preserve">表59.2025年文登区本级地方政府新增一般债券使用情况表 </t>
  </si>
  <si>
    <t xml:space="preserve">表60.2025年文登区本级地方政府新增专项债券使用情况表 </t>
  </si>
  <si>
    <t xml:space="preserve">表61.2025年文登区本级新增政府债券和政府外贷分项目安排情况表 </t>
  </si>
  <si>
    <t xml:space="preserve">表62.2026年文登区政府债务收支计划表 </t>
  </si>
  <si>
    <t xml:space="preserve">表63.2026年文登区政府债务（转贷）收入计划表 </t>
  </si>
  <si>
    <t xml:space="preserve">表64.2026年文登区本级政府债务收支计划表 </t>
  </si>
  <si>
    <t>表65.2026年文登区本级地方政府新增政府债券安排重大建设项目情况表</t>
  </si>
  <si>
    <t xml:space="preserve">表66.文登区地方政府债券分年偿还计划情况表 </t>
  </si>
  <si>
    <t>第六部分  其他附表及文字说明</t>
  </si>
  <si>
    <t xml:space="preserve">表67.2025年文登区本级重点绩效评价情况表 </t>
  </si>
  <si>
    <t xml:space="preserve">表68.2026年文登区本级财政专户管理资金收支执行情况表 </t>
  </si>
  <si>
    <t>表69.2026年文登区本级财政专户管理资金收支计划草案表</t>
  </si>
  <si>
    <t>表1</t>
  </si>
  <si>
    <t>2025年文登区一般公共预算收入执行情况表</t>
  </si>
  <si>
    <t>单位：万元</t>
  </si>
  <si>
    <t>项       目</t>
  </si>
  <si>
    <t>2024年
决算数</t>
  </si>
  <si>
    <t>2025年
预算数</t>
  </si>
  <si>
    <t>2025年
调整预算数</t>
  </si>
  <si>
    <t>2025年执行数</t>
  </si>
  <si>
    <t>金额</t>
  </si>
  <si>
    <t>占调整
预算</t>
  </si>
  <si>
    <t>比上年
增长</t>
  </si>
  <si>
    <t>一、税收收入</t>
  </si>
  <si>
    <t xml:space="preserve">    国内增值税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</si>
  <si>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</si>
  <si>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</si>
  <si>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</si>
  <si>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</si>
  <si>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</si>
  <si>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</si>
  <si>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</si>
  <si>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</si>
  <si>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</si>
  <si>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</si>
  <si>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</si>
  <si>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</si>
  <si>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</si>
  <si>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</si>
  <si>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</si>
  <si>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</si>
  <si>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</si>
  <si>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</si>
  <si>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</si>
  <si>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</si>
  <si>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</si>
  <si>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</si>
  <si>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本年收入合计</t>
  </si>
  <si>
    <t>转移性收入</t>
  </si>
  <si>
    <t xml:space="preserve">    地方政府一般债务转贷收入</t>
  </si>
  <si>
    <t xml:space="preserve">    返还性收入</t>
  </si>
  <si>
    <t xml:space="preserve">    一般性转移支付收入</t>
  </si>
  <si>
    <t xml:space="preserve">    专项转移支付收入</t>
  </si>
  <si>
    <t xml:space="preserve">    调入资金</t>
  </si>
  <si>
    <t xml:space="preserve">    动用预算稳定调节基金</t>
  </si>
  <si>
    <t xml:space="preserve">    上年结转收入</t>
  </si>
  <si>
    <t>收入总计</t>
  </si>
  <si>
    <t>表2</t>
  </si>
  <si>
    <t>2025年文登区一般公共预算支出执行情况表</t>
  </si>
  <si>
    <t>一、一般公共服务支出</t>
  </si>
  <si>
    <t>二、国防支出</t>
  </si>
  <si>
    <t>三、公共安全支出</t>
  </si>
  <si>
    <t>四、教育支出</t>
  </si>
  <si>
    <t>五、科学技术支出</t>
  </si>
  <si>
    <t>六、文化旅游体育与传媒支出</t>
  </si>
  <si>
    <t>七、社会保障和就业支出</t>
  </si>
  <si>
    <t>八、卫生健康支出</t>
  </si>
  <si>
    <t>九、节能环保支出</t>
  </si>
  <si>
    <t>十、城乡社区支出</t>
  </si>
  <si>
    <t>十一、农林水支出</t>
  </si>
  <si>
    <t>十二、交通运输支出</t>
  </si>
  <si>
    <t>十三、资源勘探工业信息等支出</t>
  </si>
  <si>
    <t>十四、商业服务业等支出</t>
  </si>
  <si>
    <t>十五、金融支出</t>
  </si>
  <si>
    <t>十六、援助其他地区支出</t>
  </si>
  <si>
    <t>十七、自然资源海洋气象等支出</t>
  </si>
  <si>
    <t>十八、住房保障支出</t>
  </si>
  <si>
    <t>十九、粮油物资储备支出</t>
  </si>
  <si>
    <t>二十、灾害防治及应急管理支出</t>
  </si>
  <si>
    <t>二十一、预备费</t>
  </si>
  <si>
    <t>二十二、债务付息支出</t>
  </si>
  <si>
    <t>二十三、其他支出</t>
  </si>
  <si>
    <t>本年支出合计</t>
  </si>
  <si>
    <t>转移性支出</t>
  </si>
  <si>
    <t xml:space="preserve">    地方政府一般债务还本支出</t>
  </si>
  <si>
    <t xml:space="preserve">    上解支出</t>
  </si>
  <si>
    <t xml:space="preserve">    安排预算稳定调节基金</t>
  </si>
  <si>
    <t xml:space="preserve">    补充预算周转金</t>
  </si>
  <si>
    <t xml:space="preserve">    区域间转移性支出</t>
  </si>
  <si>
    <t xml:space="preserve">    调出资金</t>
  </si>
  <si>
    <t xml:space="preserve">    结转下年支出</t>
  </si>
  <si>
    <t>支出总计</t>
  </si>
  <si>
    <t>表3</t>
  </si>
  <si>
    <t>2025年上级对文登区税收返还及转移支付情况表</t>
  </si>
  <si>
    <t>项    目</t>
  </si>
  <si>
    <t>金    额</t>
  </si>
  <si>
    <t>合    计</t>
  </si>
  <si>
    <t>一、返还性收入</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</si>
  <si>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</si>
  <si>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</si>
  <si>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</si>
  <si>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</si>
  <si>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</si>
  <si>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其他返还收入</t>
  </si>
  <si>
    <t>二、一般性转移支付收入</t>
  </si>
  <si>
    <t xml:space="preserve">    公共安全财政共同事权转移支付收入</t>
  </si>
  <si>
    <t xml:space="preserve">    教育共同财政事权转移支付收入</t>
  </si>
  <si>
    <t xml:space="preserve">    社会保障和就业共同财政事权转移支付收入</t>
  </si>
  <si>
    <t xml:space="preserve">    医疗卫生共同财政事权转移支付收入</t>
  </si>
  <si>
    <t xml:space="preserve">    农林水共同财政事权转移支付收入</t>
  </si>
  <si>
    <t xml:space="preserve">    交通运输共同财政事权转移支付收入</t>
  </si>
  <si>
    <t xml:space="preserve">    住房保障共同财政事权转移支付收入</t>
  </si>
  <si>
    <t xml:space="preserve">    其他各项一般性转移支付收入</t>
  </si>
  <si>
    <t>三、专项转移支付收入</t>
  </si>
  <si>
    <t xml:space="preserve">    一般公共服务</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</si>
  <si>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</si>
  <si>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</si>
  <si>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</si>
  <si>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</si>
  <si>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</si>
  <si>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</si>
  <si>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</si>
  <si>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</si>
  <si>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</si>
  <si>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</si>
  <si>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工业商业金融业等</t>
  </si>
  <si>
    <t xml:space="preserve">    自然资源海洋气象等</t>
  </si>
  <si>
    <t xml:space="preserve">    住房保障</t>
  </si>
  <si>
    <t xml:space="preserve">    其他各项专项转移支付</t>
  </si>
  <si>
    <t>表4</t>
  </si>
  <si>
    <t>2025年文登区本级一般公共预算收入执行情况表</t>
  </si>
  <si>
    <t>表5</t>
  </si>
  <si>
    <t>2025年文登区本级一般公共预算支出执行情况表</t>
  </si>
  <si>
    <t>表6</t>
  </si>
  <si>
    <t>2025年文登区税收返还执行情况表</t>
  </si>
  <si>
    <t>地  区</t>
  </si>
  <si>
    <t>合  计</t>
  </si>
  <si>
    <t>所得税基数返还</t>
  </si>
  <si>
    <t>成品油税费改革税收返还</t>
  </si>
  <si>
    <t>增值税税收返还</t>
  </si>
  <si>
    <t>消费税税收返还</t>
  </si>
  <si>
    <t>增值税“五五分享”税收返还</t>
  </si>
  <si>
    <t>其他返还</t>
  </si>
  <si>
    <t>文登区</t>
  </si>
  <si>
    <t>表7</t>
  </si>
  <si>
    <t>2025年文登区一般性转移支付执行情况表</t>
  </si>
  <si>
    <t>区  市</t>
  </si>
  <si>
    <t>公共安全财政共同事权转移支付</t>
  </si>
  <si>
    <t>教育共同财政事权转移支付</t>
  </si>
  <si>
    <t>社会保障和就业共同财政事权转移支付</t>
  </si>
  <si>
    <t>医疗卫生共同财政事权转移支付</t>
  </si>
  <si>
    <t>农林水共同财政事权转移支付</t>
  </si>
  <si>
    <t>交通运输共同财政事权转移支付</t>
  </si>
  <si>
    <t>自然资源海洋气象等共同财政事权转移支付</t>
  </si>
  <si>
    <t>住房保障共同财政事权转移支付</t>
  </si>
  <si>
    <t>其他各项一般性转移支付</t>
  </si>
  <si>
    <t>表9</t>
  </si>
  <si>
    <t>2025年文登区一般公共预算收支执行情况表</t>
  </si>
  <si>
    <t>一般公共预算收入</t>
  </si>
  <si>
    <t>一般公共预算支出</t>
  </si>
  <si>
    <t>2025年
执行数</t>
  </si>
  <si>
    <t>表8</t>
  </si>
  <si>
    <t>2025年文登区专项转移支付执行情况表</t>
  </si>
  <si>
    <t>区市</t>
  </si>
  <si>
    <t>合计</t>
  </si>
  <si>
    <t>一般公共服务</t>
  </si>
  <si>
    <t>公共安全</t>
  </si>
  <si>
    <t>教育</t>
  </si>
  <si>
    <t>科学技术</t>
  </si>
  <si>
    <t>文化旅游体育与传媒</t>
  </si>
  <si>
    <t>社会保障和就业</t>
  </si>
  <si>
    <t>卫生健康</t>
  </si>
  <si>
    <t>节能
环保</t>
  </si>
  <si>
    <t>城乡社区</t>
  </si>
  <si>
    <t>农林水</t>
  </si>
  <si>
    <t>交通
运输</t>
  </si>
  <si>
    <t>工业商业金融等</t>
  </si>
  <si>
    <t>自然资源海洋气象等</t>
  </si>
  <si>
    <t>住房
保障</t>
  </si>
  <si>
    <t>其他各项专项转移支付</t>
  </si>
  <si>
    <t>表10</t>
  </si>
  <si>
    <t xml:space="preserve">   2026年文登区一般公共预算收入草案表</t>
  </si>
  <si>
    <t>2026年预算数</t>
  </si>
  <si>
    <t>比上年增长</t>
  </si>
  <si>
    <t>收入合计</t>
  </si>
  <si>
    <t>表11</t>
  </si>
  <si>
    <t xml:space="preserve">   2026年文登区一般公共预算支出草案表</t>
  </si>
  <si>
    <t>支出合计</t>
  </si>
  <si>
    <t>表12</t>
  </si>
  <si>
    <t>2026年文登区本级一般公共预算收入草案表</t>
  </si>
  <si>
    <t>税收收入</t>
  </si>
  <si>
    <t>非税收入</t>
  </si>
  <si>
    <t xml:space="preserve">    下级上解收入</t>
  </si>
  <si>
    <t>表13</t>
  </si>
  <si>
    <t xml:space="preserve">   2026年文登区本级一般公共预算支出草案表（按功能分类）</t>
  </si>
  <si>
    <t xml:space="preserve">    返还性支出</t>
  </si>
  <si>
    <t xml:space="preserve">    补助下级支出</t>
  </si>
  <si>
    <t xml:space="preserve">    债务转贷支出</t>
  </si>
  <si>
    <t>表14</t>
  </si>
  <si>
    <t>2026年文登区本级一般公共预算支出草案表（按经济分类）</t>
  </si>
  <si>
    <t>单位:万元</t>
  </si>
  <si>
    <t>科目名称</t>
  </si>
  <si>
    <t>一、机关工资福利支出</t>
  </si>
  <si>
    <t xml:space="preserve">    工资奖金津补贴</t>
  </si>
  <si>
    <t xml:space="preserve">    社会保障缴费</t>
  </si>
  <si>
    <t xml:space="preserve">    住房公积金</t>
  </si>
  <si>
    <t xml:space="preserve">    其他工资福利支出</t>
  </si>
  <si>
    <t>二、机关商品和服务支出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</si>
  <si>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</si>
  <si>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</si>
  <si>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</si>
  <si>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</si>
  <si>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</si>
  <si>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</si>
  <si>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</si>
  <si>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</si>
  <si>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</si>
  <si>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</si>
  <si>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三、机关资本性支出（一）</t>
  </si>
  <si>
    <t xml:space="preserve">    基础设施建设</t>
  </si>
  <si>
    <t xml:space="preserve">    公务用车购置</t>
  </si>
  <si>
    <t xml:space="preserve">    设备购置</t>
  </si>
  <si>
    <t xml:space="preserve">    大型修缮</t>
  </si>
  <si>
    <t xml:space="preserve">    其他资本性支出</t>
  </si>
  <si>
    <t>四、机关资本性支出（二）</t>
  </si>
  <si>
    <t>五、对事业单位经常性补助</t>
  </si>
  <si>
    <t xml:space="preserve">    工资福利支出</t>
  </si>
  <si>
    <t xml:space="preserve">    商品和服务支出</t>
  </si>
  <si>
    <t>六、对事业单位资本性补助</t>
  </si>
  <si>
    <t xml:space="preserve">    资本性支出（一）</t>
  </si>
  <si>
    <t xml:space="preserve">    资本性支出（基本建设）</t>
  </si>
  <si>
    <t>七、对企业补助</t>
  </si>
  <si>
    <t xml:space="preserve">    费用补贴</t>
  </si>
  <si>
    <t xml:space="preserve">    利息补贴</t>
  </si>
  <si>
    <t xml:space="preserve">    其他对企业补助</t>
  </si>
  <si>
    <t>八、对个人和家庭的补助</t>
  </si>
  <si>
    <t xml:space="preserve">    社会福利和救助</t>
  </si>
  <si>
    <t xml:space="preserve">    助学金</t>
  </si>
  <si>
    <t xml:space="preserve">    个人农业生产补贴</t>
  </si>
  <si>
    <t xml:space="preserve">    离退休费</t>
  </si>
  <si>
    <t xml:space="preserve">    其他对个人和家庭补助</t>
  </si>
  <si>
    <t>九、对社会保障基金补助</t>
  </si>
  <si>
    <t xml:space="preserve">    对社会保险基金补助</t>
  </si>
  <si>
    <t>十、债务利息及费用支出</t>
  </si>
  <si>
    <t xml:space="preserve">    国内债务付息</t>
  </si>
  <si>
    <t>十一、转移性支出</t>
  </si>
  <si>
    <t>上下级政府间转移性支出</t>
  </si>
  <si>
    <t>十二、预备费及预留</t>
  </si>
  <si>
    <t xml:space="preserve">    预备费</t>
  </si>
  <si>
    <t>十三、其他支出</t>
  </si>
  <si>
    <t xml:space="preserve">    对民间非营利组织和群众性自治组织补贴</t>
  </si>
  <si>
    <t xml:space="preserve">    其他支出</t>
  </si>
  <si>
    <t>表15</t>
  </si>
  <si>
    <t>2026年文登区本级财力安排的税收返还
及一般性转移支付分项目草案表</t>
  </si>
  <si>
    <t>一、税收返还</t>
  </si>
  <si>
    <t xml:space="preserve">    其中：所得税基数返还</t>
  </si>
  <si>
    <t xml:space="preserve">          成品油税费改革税收返还</t>
  </si>
  <si>
    <t xml:space="preserve">          增值税税收返还</t>
  </si>
  <si>
    <t xml:space="preserve">          消费税税收返还</t>
  </si>
  <si>
    <t xml:space="preserve">          增值税“五五分享”税收返还</t>
  </si>
  <si>
    <t xml:space="preserve">          其他税收返还</t>
  </si>
  <si>
    <t>二、一般性转移支付</t>
  </si>
  <si>
    <t xml:space="preserve">  （一）农林水共同财政事权转移支付</t>
  </si>
  <si>
    <t xml:space="preserve">  （二）社会保障和就业共同财政事权转移支付</t>
  </si>
  <si>
    <t xml:space="preserve">  （三）医疗卫生共同财政事权转移支付</t>
  </si>
  <si>
    <t xml:space="preserve">  （四）其他各类一般性转移支付</t>
  </si>
  <si>
    <t>注：2026年文登区无本级财力安排的对下级税收返还和一般性转移支付。</t>
  </si>
  <si>
    <t>表16</t>
  </si>
  <si>
    <t>2026年文登区本级财力安排的专项转移支付分项目草案表</t>
  </si>
  <si>
    <t>一、一般公共服务</t>
  </si>
  <si>
    <t>二、公共安全</t>
  </si>
  <si>
    <t>三、教育</t>
  </si>
  <si>
    <t>四、科学技术</t>
  </si>
  <si>
    <t>五、文化旅游体育与传媒</t>
  </si>
  <si>
    <t>六、社会保障和就业</t>
  </si>
  <si>
    <t>七、卫生健康</t>
  </si>
  <si>
    <t>八、节能环保</t>
  </si>
  <si>
    <t>九、城乡社区</t>
  </si>
  <si>
    <t>十、农林水</t>
  </si>
  <si>
    <t>十一、交通运输</t>
  </si>
  <si>
    <t>十二、工业商业金融等</t>
  </si>
  <si>
    <t>十三、自然资源海洋气象等</t>
  </si>
  <si>
    <t>十四、住房保障</t>
  </si>
  <si>
    <t>十五、其他各项专项转移支付</t>
  </si>
  <si>
    <t>注：2026年文登区无本级财力安排的对下级专项转移支付。</t>
  </si>
  <si>
    <t>表17</t>
  </si>
  <si>
    <t xml:space="preserve">2026年文登区本级财力安排的税收返还和转移支付分镇街草案表    </t>
  </si>
  <si>
    <t>项  目</t>
  </si>
  <si>
    <t>税收返还</t>
  </si>
  <si>
    <t>一般性转移支付</t>
  </si>
  <si>
    <t>专项转移支付</t>
  </si>
  <si>
    <t>威海市文登区大水泊镇人民政府</t>
  </si>
  <si>
    <t>威海市文登区高村镇人民政府</t>
  </si>
  <si>
    <t>威海市文登区葛家镇人民政府</t>
  </si>
  <si>
    <t>威海市文登区侯家镇人民政府</t>
  </si>
  <si>
    <t>威海市文登区界石镇人民政府</t>
  </si>
  <si>
    <t>威海市文登区米山镇人民政府</t>
  </si>
  <si>
    <t>威海市文登区宋村镇人民政府</t>
  </si>
  <si>
    <t>威海市文登区泽库镇人民政府</t>
  </si>
  <si>
    <t>威海市文登区泽头镇人民政府</t>
  </si>
  <si>
    <t>威海市文登区张家产镇人民政府</t>
  </si>
  <si>
    <t>威海市文登区文登营镇人民政府</t>
  </si>
  <si>
    <t>威海市文登区天福街道办事处</t>
  </si>
  <si>
    <t>威海市文登区龙山街道办事处</t>
  </si>
  <si>
    <t>威海市文登区环山街道办事处</t>
  </si>
  <si>
    <t>表18</t>
  </si>
  <si>
    <t>2026年文登区本级一般公共预算支出预算明细表（按功能分类）</t>
  </si>
  <si>
    <t>类</t>
  </si>
  <si>
    <t>款</t>
  </si>
  <si>
    <t>项</t>
  </si>
  <si>
    <t>201</t>
  </si>
  <si>
    <t>一般公共服务支出</t>
  </si>
  <si>
    <t>01</t>
  </si>
  <si>
    <t>　人大事务</t>
  </si>
  <si>
    <t>　　行政运行</t>
  </si>
  <si>
    <t>02</t>
  </si>
  <si>
    <t>　　一般行政管理事务</t>
  </si>
  <si>
    <t>04</t>
  </si>
  <si>
    <t>　　人大会议</t>
  </si>
  <si>
    <t>07</t>
  </si>
  <si>
    <t>　　人大代表履职能力提升</t>
  </si>
  <si>
    <t>50</t>
  </si>
  <si>
    <t>　　事业运行</t>
  </si>
  <si>
    <t>99</t>
  </si>
  <si>
    <t>　　其他人大事务支出</t>
  </si>
  <si>
    <t>　政协事务</t>
  </si>
  <si>
    <t>　　政协会议</t>
  </si>
  <si>
    <t>　　其他政协事务支出</t>
  </si>
  <si>
    <t>03</t>
  </si>
  <si>
    <t>　政府办公厅（室）及相关机构事务</t>
  </si>
  <si>
    <t>　　机关服务</t>
  </si>
  <si>
    <t>05</t>
  </si>
  <si>
    <t>　　专项业务及机关事务管理</t>
  </si>
  <si>
    <t>06</t>
  </si>
  <si>
    <t>　　政务公开审批</t>
  </si>
  <si>
    <t>　　其他政府办公厅（室）及相关机构事务支出</t>
  </si>
  <si>
    <t>　发展与改革事务</t>
  </si>
  <si>
    <t>08</t>
  </si>
  <si>
    <t>　　物价管理</t>
  </si>
  <si>
    <t>　　其他发展与改革事务支出</t>
  </si>
  <si>
    <t>　统计信息事务</t>
  </si>
  <si>
    <t>　　信息事务</t>
  </si>
  <si>
    <t>　　专项统计业务</t>
  </si>
  <si>
    <t>　　专项普查活动</t>
  </si>
  <si>
    <t>　　统计抽样调查</t>
  </si>
  <si>
    <t>　财政事务</t>
  </si>
  <si>
    <t>　　财政委托业务支出</t>
  </si>
  <si>
    <t>　　其他财政事务支出</t>
  </si>
  <si>
    <t>　税收事务</t>
  </si>
  <si>
    <t>　审计事务</t>
  </si>
  <si>
    <t>11</t>
  </si>
  <si>
    <t>　纪检监察事务</t>
  </si>
  <si>
    <t>　　大案要案查处</t>
  </si>
  <si>
    <t>　　巡视工作</t>
  </si>
  <si>
    <t>　　其他纪检监察事务支出</t>
  </si>
  <si>
    <t>13</t>
  </si>
  <si>
    <t>　商贸事务</t>
  </si>
  <si>
    <t>　　对外贸易管理</t>
  </si>
  <si>
    <t>　　国际经济合作</t>
  </si>
  <si>
    <t>　　国内贸易管理</t>
  </si>
  <si>
    <t>　　招商引资</t>
  </si>
  <si>
    <t>　　其他商贸事务支出</t>
  </si>
  <si>
    <t>14</t>
  </si>
  <si>
    <t>　知识产权事务</t>
  </si>
  <si>
    <t>　　其他知识产权事务支出</t>
  </si>
  <si>
    <t>23</t>
  </si>
  <si>
    <t>　民族事务</t>
  </si>
  <si>
    <t>　　其他民族事务支出</t>
  </si>
  <si>
    <t>25</t>
  </si>
  <si>
    <t>　港澳台事务</t>
  </si>
  <si>
    <t>26</t>
  </si>
  <si>
    <t>　档案事务</t>
  </si>
  <si>
    <t>　　档案馆</t>
  </si>
  <si>
    <t>28</t>
  </si>
  <si>
    <t>　民主党派及工商联事务</t>
  </si>
  <si>
    <t>29</t>
  </si>
  <si>
    <t>　群众团体事务</t>
  </si>
  <si>
    <t>　　工会事务</t>
  </si>
  <si>
    <t>　　其他群众团体事务支出</t>
  </si>
  <si>
    <t>31</t>
  </si>
  <si>
    <t>　党委办公厅（室）及相关机构事务</t>
  </si>
  <si>
    <t>　　其他党委办公厅（室）及相关机构事务支出</t>
  </si>
  <si>
    <t>32</t>
  </si>
  <si>
    <t>　组织事务</t>
  </si>
  <si>
    <t>　　其他组织事务支出</t>
  </si>
  <si>
    <t>33</t>
  </si>
  <si>
    <t>　宣传事务</t>
  </si>
  <si>
    <t>　　其他宣传事务支出</t>
  </si>
  <si>
    <t>34</t>
  </si>
  <si>
    <t>　统战事务</t>
  </si>
  <si>
    <t>　　宗教事务</t>
  </si>
  <si>
    <t>　　华侨事务</t>
  </si>
  <si>
    <t>36</t>
  </si>
  <si>
    <t>　其他共产党事务支出</t>
  </si>
  <si>
    <t>　　其他共产党事务支出</t>
  </si>
  <si>
    <t>38</t>
  </si>
  <si>
    <t>　市场监督管理事务</t>
  </si>
  <si>
    <t>　　市场秩序执法</t>
  </si>
  <si>
    <t>10</t>
  </si>
  <si>
    <t>　　质量基础</t>
  </si>
  <si>
    <t>　　医疗器械事务</t>
  </si>
  <si>
    <t>　　其他市场监督管理事务</t>
  </si>
  <si>
    <t>39</t>
  </si>
  <si>
    <t>　社会工作事务</t>
  </si>
  <si>
    <t>　　专项业务</t>
  </si>
  <si>
    <t>　　其他社会工作事务支出</t>
  </si>
  <si>
    <t>40</t>
  </si>
  <si>
    <t>　信访事务</t>
  </si>
  <si>
    <t>　　信访业务</t>
  </si>
  <si>
    <t>41</t>
  </si>
  <si>
    <t>　数据事务</t>
  </si>
  <si>
    <t>　　其他数据事务支出</t>
  </si>
  <si>
    <t>　其他一般公共服务支出</t>
  </si>
  <si>
    <t>　　其他一般公共服务支出</t>
  </si>
  <si>
    <t>203</t>
  </si>
  <si>
    <t>国防支出</t>
  </si>
  <si>
    <t>　国防动员</t>
  </si>
  <si>
    <t>　　人民防空</t>
  </si>
  <si>
    <t>　　民兵</t>
  </si>
  <si>
    <t>　　其他国防动员支出</t>
  </si>
  <si>
    <t>204</t>
  </si>
  <si>
    <t>公共安全支出</t>
  </si>
  <si>
    <t>　公安</t>
  </si>
  <si>
    <t>　　其他公安支出</t>
  </si>
  <si>
    <t>　检察</t>
  </si>
  <si>
    <t>　法院</t>
  </si>
  <si>
    <t>　司法</t>
  </si>
  <si>
    <t>　　基层司法业务</t>
  </si>
  <si>
    <t>　　律师管理</t>
  </si>
  <si>
    <t>　　公共法律服务</t>
  </si>
  <si>
    <t>　　社区矫正</t>
  </si>
  <si>
    <t>12</t>
  </si>
  <si>
    <t>　　法治建设</t>
  </si>
  <si>
    <t>　　其他司法支出</t>
  </si>
  <si>
    <t>205</t>
  </si>
  <si>
    <t>教育支出</t>
  </si>
  <si>
    <t>　教育管理事务</t>
  </si>
  <si>
    <t>　　其他教育管理事务支出</t>
  </si>
  <si>
    <t>　普通教育</t>
  </si>
  <si>
    <t>　　学前教育</t>
  </si>
  <si>
    <t>　　小学教育</t>
  </si>
  <si>
    <t>　　初中教育</t>
  </si>
  <si>
    <t>　　高中教育</t>
  </si>
  <si>
    <t>　　高等教育</t>
  </si>
  <si>
    <t>　　其他普通教育支出</t>
  </si>
  <si>
    <t>　职业教育</t>
  </si>
  <si>
    <t>　　中等职业教育</t>
  </si>
  <si>
    <t>　　技校教育</t>
  </si>
  <si>
    <t>　　高等职业教育</t>
  </si>
  <si>
    <t>　　其他职业教育支出</t>
  </si>
  <si>
    <t>　成人教育</t>
  </si>
  <si>
    <t>　　其他成人教育支出</t>
  </si>
  <si>
    <t>　特殊教育</t>
  </si>
  <si>
    <t>　　特殊学校教育</t>
  </si>
  <si>
    <t>　进修及培训</t>
  </si>
  <si>
    <t>　　干部教育</t>
  </si>
  <si>
    <t>09</t>
  </si>
  <si>
    <t>　教育费附加安排的支出</t>
  </si>
  <si>
    <t>　　城市中小学校舍建设</t>
  </si>
  <si>
    <t>　　城市中小学教学设施</t>
  </si>
  <si>
    <t>　　中等职业学校教学设施</t>
  </si>
  <si>
    <t>　其他教育支出</t>
  </si>
  <si>
    <t>　　其他教育支出</t>
  </si>
  <si>
    <t>206</t>
  </si>
  <si>
    <t>科学技术支出</t>
  </si>
  <si>
    <t>　科学技术管理事务</t>
  </si>
  <si>
    <t>　基础研究</t>
  </si>
  <si>
    <t>　　科技人才队伍建设</t>
  </si>
  <si>
    <t>　应用研究</t>
  </si>
  <si>
    <t>　　社会公益研究</t>
  </si>
  <si>
    <t>　技术研究与开发</t>
  </si>
  <si>
    <t>　　其他技术研究与开发支出</t>
  </si>
  <si>
    <t>　科学技术普及</t>
  </si>
  <si>
    <t>　　科普活动</t>
  </si>
  <si>
    <t>　科技重大项目</t>
  </si>
  <si>
    <t>　　其他科技重大项目</t>
  </si>
  <si>
    <t>　其他科学技术支出</t>
  </si>
  <si>
    <t>　　其他科学技术支出</t>
  </si>
  <si>
    <t>207</t>
  </si>
  <si>
    <t>文化旅游体育与传媒支出</t>
  </si>
  <si>
    <t>　文化和旅游</t>
  </si>
  <si>
    <t>　　图书馆</t>
  </si>
  <si>
    <t>　　群众文化</t>
  </si>
  <si>
    <t>　　文化和旅游管理事务</t>
  </si>
  <si>
    <t>　　其他文化和旅游支出</t>
  </si>
  <si>
    <t>　文物</t>
  </si>
  <si>
    <t>　　文物保护</t>
  </si>
  <si>
    <t>　　博物馆</t>
  </si>
  <si>
    <t>　　其他文物支出</t>
  </si>
  <si>
    <t>　体育</t>
  </si>
  <si>
    <t>　　体育竞赛</t>
  </si>
  <si>
    <t>　广播电视</t>
  </si>
  <si>
    <t>　　广播电视事务</t>
  </si>
  <si>
    <t>　其他文化旅游体育与传媒支出</t>
  </si>
  <si>
    <t>　　其他文化旅游体育与传媒支出</t>
  </si>
  <si>
    <t>208</t>
  </si>
  <si>
    <t>社会保障和就业支出</t>
  </si>
  <si>
    <t>　人力资源和社会保障管理事务</t>
  </si>
  <si>
    <t>　　就业管理事务</t>
  </si>
  <si>
    <t>　　社会保险经办机构</t>
  </si>
  <si>
    <t>16</t>
  </si>
  <si>
    <t>　　引进人才费用</t>
  </si>
  <si>
    <t>　　其他人力资源和社会保障管理事务支出</t>
  </si>
  <si>
    <t>　民政管理事务</t>
  </si>
  <si>
    <t>　　社会组织管理</t>
  </si>
  <si>
    <t>　　行政区划和地名管理</t>
  </si>
  <si>
    <t>　　老龄事务</t>
  </si>
  <si>
    <t>　　其他民政管理事务支出</t>
  </si>
  <si>
    <t>　行政事业单位养老支出</t>
  </si>
  <si>
    <t>　　行政单位离退休</t>
  </si>
  <si>
    <t>　　事业单位离退休</t>
  </si>
  <si>
    <t>　　离退休人员管理机构</t>
  </si>
  <si>
    <t>　　机关事业单位基本养老保险缴费支出</t>
  </si>
  <si>
    <t>　　机关事业单位职业年金缴费支出</t>
  </si>
  <si>
    <t>　　对机关事业单位基本养老保险基金的补助</t>
  </si>
  <si>
    <t>　就业补助</t>
  </si>
  <si>
    <t>　　社会保险补贴</t>
  </si>
  <si>
    <t>　　公益性岗位补贴</t>
  </si>
  <si>
    <t>　　其他就业补助支出</t>
  </si>
  <si>
    <t>　抚恤</t>
  </si>
  <si>
    <t>　　死亡抚恤</t>
  </si>
  <si>
    <t>　　义务兵优待</t>
  </si>
  <si>
    <t>　　褒扬纪念</t>
  </si>
  <si>
    <t>　　其他优抚支出</t>
  </si>
  <si>
    <t>　退役安置</t>
  </si>
  <si>
    <t>　　退役士兵安置</t>
  </si>
  <si>
    <t>　　军队移交政府的离退休人员安置</t>
  </si>
  <si>
    <t>　　军队移交政府离退休干部管理机构</t>
  </si>
  <si>
    <t>　　退役士兵管理教育</t>
  </si>
  <si>
    <t>　　军队转业干部安置</t>
  </si>
  <si>
    <t>　　其他退役安置支出</t>
  </si>
  <si>
    <t>　社会福利</t>
  </si>
  <si>
    <t>　　儿童福利</t>
  </si>
  <si>
    <t>　　老年福利</t>
  </si>
  <si>
    <t>　　殡葬</t>
  </si>
  <si>
    <t>　　社会福利事业单位</t>
  </si>
  <si>
    <t>　　养老服务</t>
  </si>
  <si>
    <t>　　其他社会福利支出</t>
  </si>
  <si>
    <t>　残疾人事业</t>
  </si>
  <si>
    <t>　　残疾人康复</t>
  </si>
  <si>
    <t>　　残疾人就业</t>
  </si>
  <si>
    <t>　　残疾人生活和护理补贴</t>
  </si>
  <si>
    <t>　　其他残疾人事业支出</t>
  </si>
  <si>
    <t>　红十字事业</t>
  </si>
  <si>
    <t>　　其他红十字事业支出</t>
  </si>
  <si>
    <t>19</t>
  </si>
  <si>
    <t>　最低生活保障</t>
  </si>
  <si>
    <t>　　城市最低生活保障金支出</t>
  </si>
  <si>
    <t>　　农村最低生活保障金支出</t>
  </si>
  <si>
    <t>20</t>
  </si>
  <si>
    <t>　临时救助</t>
  </si>
  <si>
    <t>　　临时救助支出</t>
  </si>
  <si>
    <t>　　流浪乞讨人员救助支出</t>
  </si>
  <si>
    <t>21</t>
  </si>
  <si>
    <t>　特困人员救助供养</t>
  </si>
  <si>
    <t>　　城市特困人员救助供养支出</t>
  </si>
  <si>
    <t>　　农村特困人员救助供养支出</t>
  </si>
  <si>
    <t>　其他生活救助</t>
  </si>
  <si>
    <t>　　其他农村生活救助</t>
  </si>
  <si>
    <t>　财政对基本养老保险基金的补助</t>
  </si>
  <si>
    <t>　　财政对企业职工基本养老保险基金的补助</t>
  </si>
  <si>
    <t>　　财政对城乡居民基本养老保险基金的补助</t>
  </si>
  <si>
    <t>27</t>
  </si>
  <si>
    <t>　财政对其他社会保险基金的补助</t>
  </si>
  <si>
    <t>　　财政对工伤保险基金的补助</t>
  </si>
  <si>
    <t>　　其他财政对社会保险基金的补助</t>
  </si>
  <si>
    <t>　退役军人管理事务</t>
  </si>
  <si>
    <t>　　拥军优属</t>
  </si>
  <si>
    <t>　　其他退役军人事务管理支出</t>
  </si>
  <si>
    <t>　其他社会保障和就业支出</t>
  </si>
  <si>
    <t>　　其他社会保障和就业支出</t>
  </si>
  <si>
    <t>210</t>
  </si>
  <si>
    <t>卫生健康支出</t>
  </si>
  <si>
    <t>　卫生健康管理事务</t>
  </si>
  <si>
    <t>　　其他卫生健康管理事务支出</t>
  </si>
  <si>
    <t>　公立医院</t>
  </si>
  <si>
    <t>　　综合医院</t>
  </si>
  <si>
    <t>　　中医（民族）医院</t>
  </si>
  <si>
    <t>　　妇幼保健医院</t>
  </si>
  <si>
    <t>　　其他专科医院</t>
  </si>
  <si>
    <t>　　其他公立医院支出</t>
  </si>
  <si>
    <t>　基层医疗卫生机构</t>
  </si>
  <si>
    <t>　　乡镇卫生院</t>
  </si>
  <si>
    <t>　　其他基层医疗卫生机构支出</t>
  </si>
  <si>
    <t>　公共卫生</t>
  </si>
  <si>
    <t>　　疾病预防控制机构</t>
  </si>
  <si>
    <t>　　卫生监督机构</t>
  </si>
  <si>
    <t>　　精神卫生机构</t>
  </si>
  <si>
    <t>　　基本公共卫生服务</t>
  </si>
  <si>
    <t>　　突发公共卫生事件应急处置</t>
  </si>
  <si>
    <t>　　其他公共卫生支出</t>
  </si>
  <si>
    <t>　计划生育事务</t>
  </si>
  <si>
    <t>17</t>
  </si>
  <si>
    <t>　　计划生育服务</t>
  </si>
  <si>
    <t>　行政事业单位医疗</t>
  </si>
  <si>
    <t>　　行政单位医疗</t>
  </si>
  <si>
    <t>　　事业单位医疗</t>
  </si>
  <si>
    <t>　　公务员医疗补助</t>
  </si>
  <si>
    <t>　财政对基本医疗保险基金的补助</t>
  </si>
  <si>
    <t>　　财政对城乡居民基本医疗保险基金的补助</t>
  </si>
  <si>
    <t>　　财政对其他基本医疗保险基金的补助</t>
  </si>
  <si>
    <t>　医疗救助</t>
  </si>
  <si>
    <t>　　城乡医疗救助</t>
  </si>
  <si>
    <t>　优抚对象医疗</t>
  </si>
  <si>
    <t>　　优抚对象医疗补助</t>
  </si>
  <si>
    <t>　　其他优抚对象医疗支出</t>
  </si>
  <si>
    <t>15</t>
  </si>
  <si>
    <t>　医疗保障管理事务</t>
  </si>
  <si>
    <t>　中医药事务</t>
  </si>
  <si>
    <t>　　中医（民族医）药专项</t>
  </si>
  <si>
    <t>　　其他中医药事务支出</t>
  </si>
  <si>
    <t>　育幼服务</t>
  </si>
  <si>
    <t>　　育儿补贴</t>
  </si>
  <si>
    <t>　　其他育幼服务支出</t>
  </si>
  <si>
    <t>　其他卫生健康支出</t>
  </si>
  <si>
    <t>　　其他卫生健康支出</t>
  </si>
  <si>
    <t>211</t>
  </si>
  <si>
    <t>节能环保支出</t>
  </si>
  <si>
    <t>　环境保护管理事务</t>
  </si>
  <si>
    <t>　　生态环境保护宣传</t>
  </si>
  <si>
    <t>　　其他环境保护管理事务支出</t>
  </si>
  <si>
    <t>　环境监测与监察</t>
  </si>
  <si>
    <t>　　其他环境监测与监察支出</t>
  </si>
  <si>
    <t>　污染防治</t>
  </si>
  <si>
    <t>　　大气</t>
  </si>
  <si>
    <t>　　水体</t>
  </si>
  <si>
    <t>　　土壤</t>
  </si>
  <si>
    <t>　　其他污染防治支出</t>
  </si>
  <si>
    <t>　自然生态保护</t>
  </si>
  <si>
    <t>　　生态保护</t>
  </si>
  <si>
    <t>　　生物及物种资源保护</t>
  </si>
  <si>
    <t>　　自然保护地</t>
  </si>
  <si>
    <t>　森林保护修复</t>
  </si>
  <si>
    <t>　　其他森林保护修复支出</t>
  </si>
  <si>
    <t>　其他节能环保支出</t>
  </si>
  <si>
    <t>　　其他节能环保支出</t>
  </si>
  <si>
    <t>212</t>
  </si>
  <si>
    <t>城乡社区支出</t>
  </si>
  <si>
    <t>　城乡社区管理事务</t>
  </si>
  <si>
    <t>　　城管执法</t>
  </si>
  <si>
    <t>　　工程建设管理</t>
  </si>
  <si>
    <t>　　住宅建设与房地产市场监管</t>
  </si>
  <si>
    <t>　　其他城乡社区管理事务支出</t>
  </si>
  <si>
    <t>　城乡社区规划与管理</t>
  </si>
  <si>
    <t>　　城乡社区规划与管理</t>
  </si>
  <si>
    <t>　城乡社区公共设施</t>
  </si>
  <si>
    <t>　　其他城乡社区公共设施支出</t>
  </si>
  <si>
    <t>　城乡社区环境卫生</t>
  </si>
  <si>
    <t>　　城乡社区环境卫生</t>
  </si>
  <si>
    <t>　建设市场管理与监督</t>
  </si>
  <si>
    <t>　　建设市场管理与监督</t>
  </si>
  <si>
    <t>　其他城乡社区支出</t>
  </si>
  <si>
    <t>　　其他城乡社区支出</t>
  </si>
  <si>
    <t>213</t>
  </si>
  <si>
    <t>农林水支出</t>
  </si>
  <si>
    <t>　农业农村</t>
  </si>
  <si>
    <t>　　农垦运行</t>
  </si>
  <si>
    <t>　　科技转化与推广服务</t>
  </si>
  <si>
    <t>　　病虫害控制</t>
  </si>
  <si>
    <t>　　执法监管</t>
  </si>
  <si>
    <t>　　防灾救灾</t>
  </si>
  <si>
    <t>　　稳定农民收入补贴</t>
  </si>
  <si>
    <t>22</t>
  </si>
  <si>
    <t>　　农业生产发展</t>
  </si>
  <si>
    <t>24</t>
  </si>
  <si>
    <t>　　农村合作经济</t>
  </si>
  <si>
    <t>　　农村社会事业</t>
  </si>
  <si>
    <t>35</t>
  </si>
  <si>
    <t>　　农业生态资源保护</t>
  </si>
  <si>
    <t>42</t>
  </si>
  <si>
    <t>　　乡村道路建设</t>
  </si>
  <si>
    <t>48</t>
  </si>
  <si>
    <t>　　渔业发展</t>
  </si>
  <si>
    <t>53</t>
  </si>
  <si>
    <t>　　耕地建设与利用</t>
  </si>
  <si>
    <t>　　其他农业农村支出</t>
  </si>
  <si>
    <t>　林业和草原</t>
  </si>
  <si>
    <t>　　事业机构</t>
  </si>
  <si>
    <t>　　森林资源培育</t>
  </si>
  <si>
    <t>　　森林资源管理</t>
  </si>
  <si>
    <t>　　森林生态效益补偿</t>
  </si>
  <si>
    <t>　　林业草原防灾减灾</t>
  </si>
  <si>
    <t>　　其他林业和草原支出</t>
  </si>
  <si>
    <t>　水利</t>
  </si>
  <si>
    <t>　　水利工程建设</t>
  </si>
  <si>
    <t>　　水利工程运行与维护</t>
  </si>
  <si>
    <t>　　水文测报</t>
  </si>
  <si>
    <t>　　防汛</t>
  </si>
  <si>
    <t>　　江河湖库水系综合整治</t>
  </si>
  <si>
    <t>　　农村供水</t>
  </si>
  <si>
    <t>　　其他水利支出</t>
  </si>
  <si>
    <t>　巩固脱贫攻坚成果衔接乡村振兴</t>
  </si>
  <si>
    <t>　　对村级公益事业建设的补助</t>
  </si>
  <si>
    <t>　　生产发展</t>
  </si>
  <si>
    <t>　　其他巩固脱贫攻坚成果衔接乡村振兴支出</t>
  </si>
  <si>
    <t>　农村综合改革</t>
  </si>
  <si>
    <t>　　对村民委员会和村党支部的补助</t>
  </si>
  <si>
    <t>　普惠金融发展支出</t>
  </si>
  <si>
    <t>　　农业保险保费补贴</t>
  </si>
  <si>
    <t>　　创业担保贷款贴息及奖补</t>
  </si>
  <si>
    <t>　其他农林水支出</t>
  </si>
  <si>
    <t>　　其他农林水支出</t>
  </si>
  <si>
    <t>214</t>
  </si>
  <si>
    <t>交通运输支出</t>
  </si>
  <si>
    <t>　公路水路运输</t>
  </si>
  <si>
    <t>　　公路建设</t>
  </si>
  <si>
    <t>　　公路养护</t>
  </si>
  <si>
    <t>　　公路运输管理</t>
  </si>
  <si>
    <t>　　其他公路水路运输支出</t>
  </si>
  <si>
    <t>　其他交通运输支出</t>
  </si>
  <si>
    <t>　　公共交通运营补助</t>
  </si>
  <si>
    <t>　　其他交通运输支出</t>
  </si>
  <si>
    <t>215</t>
  </si>
  <si>
    <t>资源勘探工业信息等支出</t>
  </si>
  <si>
    <t>　资源勘探开发</t>
  </si>
  <si>
    <t>　　非金属矿勘探和采选</t>
  </si>
  <si>
    <t>　制造业</t>
  </si>
  <si>
    <t>　　其他制造业支出</t>
  </si>
  <si>
    <t>　工业和信息产业</t>
  </si>
  <si>
    <t>　　产业发展</t>
  </si>
  <si>
    <t>　其他资源勘探工业信息等支出</t>
  </si>
  <si>
    <t>　　其他资源勘探工业信息等支出</t>
  </si>
  <si>
    <t>216</t>
  </si>
  <si>
    <t>商业服务业等支出</t>
  </si>
  <si>
    <t>　商业流通事务</t>
  </si>
  <si>
    <t>　　民贸民品贷款贴息</t>
  </si>
  <si>
    <t>　　其他商业流通事务支出</t>
  </si>
  <si>
    <t>　涉外发展服务支出</t>
  </si>
  <si>
    <t>　　其他涉外发展服务支出</t>
  </si>
  <si>
    <t>　其他商业服务业等支出</t>
  </si>
  <si>
    <t>　　其他商业服务业等支出</t>
  </si>
  <si>
    <t>217</t>
  </si>
  <si>
    <t>金融支出</t>
  </si>
  <si>
    <t>　金融发展支出</t>
  </si>
  <si>
    <t>　　风险基金补助</t>
  </si>
  <si>
    <t>　　其他金融发展支出</t>
  </si>
  <si>
    <t>　其他金融支出</t>
  </si>
  <si>
    <t>　　其他金融支出</t>
  </si>
  <si>
    <t>219</t>
  </si>
  <si>
    <t>援助其他地区支出</t>
  </si>
  <si>
    <t>　一般公共服务</t>
  </si>
  <si>
    <t>　其他支出</t>
  </si>
  <si>
    <t>220</t>
  </si>
  <si>
    <t>自然资源海洋气象等支出</t>
  </si>
  <si>
    <t>　自然资源事务</t>
  </si>
  <si>
    <t>　　自然资源规划及管理</t>
  </si>
  <si>
    <t>　　自然资源利用与保护</t>
  </si>
  <si>
    <t>　　自然资源调查与确权登记</t>
  </si>
  <si>
    <t>　　地质勘查与矿产资源管理</t>
  </si>
  <si>
    <t>　　海域与海岛管理</t>
  </si>
  <si>
    <t>　　海洋战略规划与预警监测</t>
  </si>
  <si>
    <t>　　其他自然资源事务支出</t>
  </si>
  <si>
    <t>　气象事务</t>
  </si>
  <si>
    <t>　　气象事业机构</t>
  </si>
  <si>
    <t>　　气象服务</t>
  </si>
  <si>
    <t>　其他自然资源海洋气象等支出</t>
  </si>
  <si>
    <t>　　其他自然资源海洋气象等支出</t>
  </si>
  <si>
    <t>221</t>
  </si>
  <si>
    <t>住房保障支出</t>
  </si>
  <si>
    <t>　保障性安居工程支出</t>
  </si>
  <si>
    <t>　　棚户区改造</t>
  </si>
  <si>
    <t>　　老旧小区改造</t>
  </si>
  <si>
    <t>　　配租型住房保障</t>
  </si>
  <si>
    <t>　　其他保障性安居工程支出</t>
  </si>
  <si>
    <t>　住房改革支出</t>
  </si>
  <si>
    <t>　　住房公积金</t>
  </si>
  <si>
    <t>　　购房补贴</t>
  </si>
  <si>
    <t>　城乡社区住宅</t>
  </si>
  <si>
    <t>　　其他城乡社区住宅支出</t>
  </si>
  <si>
    <t>222</t>
  </si>
  <si>
    <t>粮油物资储备支出</t>
  </si>
  <si>
    <t>　粮油物资事务</t>
  </si>
  <si>
    <t>　　粮食风险基金</t>
  </si>
  <si>
    <t>　　其他粮油物资事务支出</t>
  </si>
  <si>
    <t>　粮油储备</t>
  </si>
  <si>
    <t>　　其他粮油储备支出</t>
  </si>
  <si>
    <t>224</t>
  </si>
  <si>
    <t>灾害防治及应急管理支出</t>
  </si>
  <si>
    <t>　应急管理事务</t>
  </si>
  <si>
    <t>　　灾害风险防治</t>
  </si>
  <si>
    <t>　　国务院安委会专项</t>
  </si>
  <si>
    <t>　　安全监管</t>
  </si>
  <si>
    <t>　　应急救援</t>
  </si>
  <si>
    <t>　　应急管理</t>
  </si>
  <si>
    <t>　　其他应急管理支出</t>
  </si>
  <si>
    <t>　消防救援事务</t>
  </si>
  <si>
    <t>　　消防应急救援</t>
  </si>
  <si>
    <t>　　其他消防救援事务支出</t>
  </si>
  <si>
    <t>　自然灾害救灾及恢复重建支出</t>
  </si>
  <si>
    <t>　　自然灾害救灾补助</t>
  </si>
  <si>
    <t>　　其他自然灾害救灾及恢复重建支出</t>
  </si>
  <si>
    <t>　其他灾害防治及应急管理支出</t>
  </si>
  <si>
    <t>　　其他灾害防治及应急管理支出</t>
  </si>
  <si>
    <t>227</t>
  </si>
  <si>
    <t>预备费</t>
  </si>
  <si>
    <t>229</t>
  </si>
  <si>
    <t>其他支出</t>
  </si>
  <si>
    <t>　年初预留</t>
  </si>
  <si>
    <t>　　年初预留</t>
  </si>
  <si>
    <t>　　其他支出</t>
  </si>
  <si>
    <t>231</t>
  </si>
  <si>
    <t>债务还本支出</t>
  </si>
  <si>
    <t>　地方政府一般债务还本支出</t>
  </si>
  <si>
    <t>　　地方政府一般债券还本支出</t>
  </si>
  <si>
    <t>232</t>
  </si>
  <si>
    <t>债务付息支出</t>
  </si>
  <si>
    <t>　地方政府一般债务付息支出</t>
  </si>
  <si>
    <t>　　地方政府一般债券付息支出</t>
  </si>
  <si>
    <t>表19</t>
  </si>
  <si>
    <t>2026年文登区本级一般公共预算重点项目支出表</t>
  </si>
  <si>
    <t/>
  </si>
  <si>
    <t>序号</t>
  </si>
  <si>
    <t>项目名称</t>
  </si>
  <si>
    <t>金  额</t>
  </si>
  <si>
    <t xml:space="preserve">       合    计</t>
  </si>
  <si>
    <t>一、支农支出重点项目</t>
  </si>
  <si>
    <t>村级组织运转经费</t>
  </si>
  <si>
    <t>产业项目和小型公益性设施建设</t>
  </si>
  <si>
    <t>种植业保险保费补贴</t>
  </si>
  <si>
    <t>二、科技、人才和支持经济发展支出重点项目</t>
  </si>
  <si>
    <t>全区人才工作经费</t>
  </si>
  <si>
    <t>人才经费</t>
  </si>
  <si>
    <t>三、文体教育支出重点项目</t>
  </si>
  <si>
    <t>校车运营费</t>
  </si>
  <si>
    <t>教育事业经费（含教师专项经费、督导经费等）</t>
  </si>
  <si>
    <t>公共文化服务体系建设</t>
  </si>
  <si>
    <t>四、社会保障、卫生、民政支出重点项目</t>
  </si>
  <si>
    <t>基本药物零差补助</t>
  </si>
  <si>
    <t>优抚对象抚恤和生活补助</t>
  </si>
  <si>
    <t>农村特困供养资金</t>
  </si>
  <si>
    <t>农村低保保障资金</t>
  </si>
  <si>
    <t>计划生育特别扶助</t>
  </si>
  <si>
    <t>五、其他支出重点项目</t>
  </si>
  <si>
    <t>松材线虫病防治</t>
  </si>
  <si>
    <t>表20</t>
  </si>
  <si>
    <t>2025年文登区政府性基金预算收入执行情况表</t>
  </si>
  <si>
    <t>项      目</t>
  </si>
  <si>
    <t>一、国有土地使用权出让收入</t>
  </si>
  <si>
    <t>二、彩票公益金收入</t>
  </si>
  <si>
    <t>三、城市基础设施配套费收入</t>
  </si>
  <si>
    <t>四、污水处理费收入</t>
  </si>
  <si>
    <t>五、彩票发行机构和彩票销售机构的业务费用</t>
  </si>
  <si>
    <t>六、其他政府性基金收入</t>
  </si>
  <si>
    <t>七、专项债券对应项目专项收入</t>
  </si>
  <si>
    <t xml:space="preserve">    地方政府专项债务转贷收入</t>
  </si>
  <si>
    <t xml:space="preserve">    上级补助收入</t>
  </si>
  <si>
    <t>表21</t>
  </si>
  <si>
    <t>2025年文登区政府性基金预算支出执行情况表</t>
  </si>
  <si>
    <t>一、文化旅游体育传媒支出</t>
  </si>
  <si>
    <t xml:space="preserve">    国家电影事业发展专项资金收入安排的支出</t>
  </si>
  <si>
    <t xml:space="preserve">    旅游发展基金支出</t>
  </si>
  <si>
    <t>二、节能环保支出</t>
  </si>
  <si>
    <t xml:space="preserve">    超长期特别国债安排的支出</t>
  </si>
  <si>
    <t>三、城乡社区支出</t>
  </si>
  <si>
    <t xml:space="preserve">    国有土地使用权出让收入安排的支出</t>
  </si>
  <si>
    <t xml:space="preserve">    国有土地收益基金安排的支出</t>
  </si>
  <si>
    <t xml:space="preserve">    农业土地开发资金安排的支出</t>
  </si>
  <si>
    <t xml:space="preserve">    城市基础设施配套费安排的支出</t>
  </si>
  <si>
    <t xml:space="preserve">    污水处理费安排的支出</t>
  </si>
  <si>
    <t xml:space="preserve">    土地储备专项债券收入安排的支出</t>
  </si>
  <si>
    <t xml:space="preserve">    棚户区改造专项债券收入安排的支出</t>
  </si>
  <si>
    <t xml:space="preserve">    国有土地使用权出让收入对应专项债务收入安
    排的支出</t>
  </si>
  <si>
    <t>四、农林水支出</t>
  </si>
  <si>
    <t xml:space="preserve">    国家重大水利工程建设基金安排的支出</t>
  </si>
  <si>
    <t xml:space="preserve">    大中型水库移民后期扶持基金支出</t>
  </si>
  <si>
    <t>五、资源勘探工业信息等支出</t>
  </si>
  <si>
    <t>六、其他支出</t>
  </si>
  <si>
    <t xml:space="preserve">    其他政府性基金及对应专项债务收入安排的支出</t>
  </si>
  <si>
    <t xml:space="preserve">    彩票发行销售机构业务费安排的支出</t>
  </si>
  <si>
    <t xml:space="preserve">    彩票公益金安排的支出</t>
  </si>
  <si>
    <t>七、债务付息支出</t>
  </si>
  <si>
    <t xml:space="preserve">    国有土地使用权出让金债务付息支出</t>
  </si>
  <si>
    <t xml:space="preserve">    土地储备专项债券付息支出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</si>
  <si>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</si>
  <si>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</si>
  <si>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</si>
  <si>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地方政府专项债务还本支出</t>
  </si>
  <si>
    <t xml:space="preserve">    支出总计</t>
  </si>
  <si>
    <t>表22</t>
  </si>
  <si>
    <t>2025年文登区本级政府性基金预算收入执行情况表</t>
  </si>
  <si>
    <t xml:space="preserve">    上解收入</t>
  </si>
  <si>
    <t>表23</t>
  </si>
  <si>
    <t>2025年文登区本级政府性基金预算支出执行情况表</t>
  </si>
  <si>
    <t xml:space="preserve">      国家电影事业发展专项资金安排的支出</t>
  </si>
  <si>
    <t xml:space="preserve">        其他国家电影事业发展专项资金支出</t>
  </si>
  <si>
    <t xml:space="preserve">      旅游发展基金支出</t>
  </si>
  <si>
    <t xml:space="preserve">        地方旅游开发项目补助</t>
  </si>
  <si>
    <t xml:space="preserve">      超长期特别国债安排的支出</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</si>
  <si>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</si>
  <si>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</si>
  <si>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</si>
  <si>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</si>
  <si>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</si>
  <si>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</si>
  <si>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</si>
  <si>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</si>
  <si>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农村社会事业支出</t>
  </si>
  <si>
    <t xml:space="preserve">        其他国有土地使用权出让收入安排的支
        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</si>
  <si>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</si>
  <si>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</si>
  <si>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</si>
  <si>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</si>
  <si>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</si>
  <si>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</si>
  <si>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其他城市基础设施配套费安排的支出</t>
  </si>
  <si>
    <t xml:space="preserve">      污水处理费收入安排的支出</t>
  </si>
  <si>
    <t xml:space="preserve">        污水处理设施建设和运营</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</si>
  <si>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</si>
  <si>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</si>
  <si>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</si>
  <si>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</si>
  <si>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征地和拆迁补偿支出  </t>
  </si>
  <si>
    <t xml:space="preserve">        其他棚户区改造专项债券收入安排的支
        出</t>
  </si>
  <si>
    <t xml:space="preserve">      国有土地使用权出让收入对应专项债务收
      入安排的支出</t>
  </si>
  <si>
    <t xml:space="preserve">        其他国有土地使用权出让收入对应专项
        债务收入安排的支出</t>
  </si>
  <si>
    <t xml:space="preserve">        城乡社区公共设施</t>
  </si>
  <si>
    <t xml:space="preserve">      国家重大水利工程建设基金安排的支出</t>
  </si>
  <si>
    <t xml:space="preserve">        三峡后续工作</t>
  </si>
  <si>
    <t xml:space="preserve">        其他重大水利工程建设基金支出</t>
  </si>
  <si>
    <t xml:space="preserve">      地方重大水利工程建设</t>
  </si>
  <si>
    <t xml:space="preserve">        其他地方重大水利工程建设基金支出</t>
  </si>
  <si>
    <t xml:space="preserve">      大中型水库移民后期扶持基金支出</t>
  </si>
  <si>
    <t xml:space="preserve">        移民补助</t>
  </si>
  <si>
    <t xml:space="preserve">        基础设施建设和经济发展  </t>
  </si>
  <si>
    <t xml:space="preserve">        其他大中型水库移民后期扶持基金支出</t>
  </si>
  <si>
    <t xml:space="preserve">        移制造业</t>
  </si>
  <si>
    <t xml:space="preserve">      其他政府性基金及对应专项债务收入
      安排的支出</t>
  </si>
  <si>
    <t xml:space="preserve">        其他地方自行试点项目收益专项债券收
        入安排的支出  </t>
  </si>
  <si>
    <t xml:space="preserve">      彩票发行销售机构业务费安排的支出</t>
  </si>
  <si>
    <t xml:space="preserve">        福利彩票销售机构的业务费支出</t>
  </si>
  <si>
    <t xml:space="preserve">        彩票市场调控资金支出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</si>
  <si>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</si>
  <si>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</si>
  <si>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</si>
  <si>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</si>
  <si>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</si>
  <si>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</si>
  <si>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用于城乡医疗救助的彩票公益金支出</t>
  </si>
  <si>
    <t xml:space="preserve">        用于其他社会公益事业的彩票公益金支
        出</t>
  </si>
  <si>
    <t xml:space="preserve">      地方政府专项债务付息支出</t>
  </si>
  <si>
    <t xml:space="preserve">        国有土地使用权出让金债务付息支出</t>
  </si>
  <si>
    <t xml:space="preserve">        土地储备专项债券付息支出</t>
  </si>
  <si>
    <t xml:space="preserve">        棚户区改造专项债券付息支出</t>
  </si>
  <si>
    <t xml:space="preserve">        其他地方自行试点项目收益专项债券付
        息支出</t>
  </si>
  <si>
    <t>表24</t>
  </si>
  <si>
    <t>2025年文登区政府性基金预算转移支付分镇街分项目执行情况表</t>
  </si>
  <si>
    <t>合　计</t>
  </si>
  <si>
    <t>大中型水库移民
后期扶持基金</t>
  </si>
  <si>
    <t>国有土地使用权
出让收入</t>
  </si>
  <si>
    <t>彩票公益金等
其他项目</t>
  </si>
  <si>
    <t>注：2025年文登区无对下政府性基金预算转移支付。</t>
  </si>
  <si>
    <t>表25</t>
  </si>
  <si>
    <t>2025年文登区政府性基金预算收支执行情况表</t>
  </si>
  <si>
    <t>政府性基金预算收入</t>
  </si>
  <si>
    <t>政府性基金预算支出</t>
  </si>
  <si>
    <t>2024年决算数</t>
  </si>
  <si>
    <t>表26</t>
  </si>
  <si>
    <t>2026年文登区政府性基金预算收入草案表</t>
  </si>
  <si>
    <t>表27</t>
  </si>
  <si>
    <t>2026年文登区政府性基金预算支出草案表</t>
  </si>
  <si>
    <t>一、文化体育传媒支出</t>
  </si>
  <si>
    <t xml:space="preserve">    国家电影事业发展专项资金安排的支出</t>
  </si>
  <si>
    <t xml:space="preserve">    国有土地使用权出让收入对应专项债务收入安排的支出</t>
  </si>
  <si>
    <t>六、住房保障支出</t>
  </si>
  <si>
    <t>七、其他支出</t>
  </si>
  <si>
    <t xml:space="preserve">    彩票公益金及对应专项债务收入安排的支出</t>
  </si>
  <si>
    <t>八、债务付息支出</t>
  </si>
  <si>
    <t>表28</t>
  </si>
  <si>
    <t>2026年文登区本级政府性基金预算收入草案表</t>
  </si>
  <si>
    <t>本年基金收入合计</t>
  </si>
  <si>
    <t>表29</t>
  </si>
  <si>
    <t>2026年文登区本级政府性基金预算支出草案表（按功能分类）</t>
  </si>
  <si>
    <t xml:space="preserve">        制造业</t>
  </si>
  <si>
    <t>五、住房保障支出</t>
  </si>
  <si>
    <t xml:space="preserve">        其他住房保障支出</t>
  </si>
  <si>
    <t>本年基金支出合计</t>
  </si>
  <si>
    <t>表30</t>
  </si>
  <si>
    <t>2026年文登区本级政府性基金预算支出草案表（按经济分类）</t>
  </si>
  <si>
    <t>一、机关商品和服务支出</t>
  </si>
  <si>
    <t>二、机关资本性支出（一）</t>
  </si>
  <si>
    <t>　  基础设施建设</t>
  </si>
  <si>
    <t>　  土地征迁补偿和安置支出</t>
  </si>
  <si>
    <t>三、对事业单位经常性补助</t>
  </si>
  <si>
    <t>四、对事业单位资本性补助</t>
  </si>
  <si>
    <t>五、对企业补助</t>
  </si>
  <si>
    <t xml:space="preserve">    其他对企业资本性支出</t>
  </si>
  <si>
    <t>六、对个人和家庭的补助</t>
  </si>
  <si>
    <t>七、债务利息及费用支出</t>
  </si>
  <si>
    <t>八、其他支出</t>
  </si>
  <si>
    <t>表31</t>
  </si>
  <si>
    <t>2026年文登区政府性基金预算转移支付分镇街分项目草案表</t>
  </si>
  <si>
    <t>注：2026年文登区无对下政府性基金预算转移支付。</t>
  </si>
  <si>
    <t>表32</t>
  </si>
  <si>
    <t>2025年文登区国有资本经营预算收入执行情况表</t>
  </si>
  <si>
    <t>占预算</t>
  </si>
  <si>
    <t>一、利润收入</t>
  </si>
  <si>
    <t xml:space="preserve">    石油石化企业利润收入</t>
  </si>
  <si>
    <t xml:space="preserve">    房地产企业利润收入</t>
  </si>
  <si>
    <t xml:space="preserve">    其他国有资本经营预算企业利润收入</t>
  </si>
  <si>
    <t>二、股利、股息收入</t>
  </si>
  <si>
    <t xml:space="preserve">    国有参股公司股利、股息收入</t>
  </si>
  <si>
    <t>表33</t>
  </si>
  <si>
    <t>2025年文登区国有资本经营预算支出执行情况表</t>
  </si>
  <si>
    <t>国有资本经营预算支出</t>
  </si>
  <si>
    <t xml:space="preserve">    解决历史遗留问题及改革成本支出</t>
  </si>
  <si>
    <t xml:space="preserve">    国有企业资本金注入</t>
  </si>
  <si>
    <t xml:space="preserve">    国有企业政策性补贴</t>
  </si>
  <si>
    <t xml:space="preserve">    其他国有资本经营预算支出</t>
  </si>
  <si>
    <t>表34</t>
  </si>
  <si>
    <t>2025年文登区本级国有资本经营预算收入执行情况表</t>
  </si>
  <si>
    <t>项        目</t>
  </si>
  <si>
    <t xml:space="preserve">   上级补助收入</t>
  </si>
  <si>
    <t xml:space="preserve">   上年结转收入</t>
  </si>
  <si>
    <t>表35</t>
  </si>
  <si>
    <t>2025年文登区本级国有资本经营预算支出执行情况表</t>
  </si>
  <si>
    <t>表36</t>
  </si>
  <si>
    <t>2025年文登区国有资本经营预算转移支付分镇街分项目执行情况表</t>
  </si>
  <si>
    <t>国有企业退休人员
社会化管理支出</t>
  </si>
  <si>
    <t>注：2025年文登区无对下国有资本经营预算转移支付。</t>
  </si>
  <si>
    <t>表37</t>
  </si>
  <si>
    <t>2026年文登区国有资本经营预算收入草案表</t>
  </si>
  <si>
    <t>2026年
预算数</t>
  </si>
  <si>
    <t xml:space="preserve">     国有参股公司股利、股息收入</t>
  </si>
  <si>
    <t xml:space="preserve">     其他国有资本经营预算企业股利、股息收入</t>
  </si>
  <si>
    <t>备注：根据国发〔2021〕5号文件规定，我区不编制2026年国有资本经营预算。</t>
  </si>
  <si>
    <t>表38</t>
  </si>
  <si>
    <t>2026年文登区国有资本经营预算支出草案表</t>
  </si>
  <si>
    <t>表39</t>
  </si>
  <si>
    <t>2026年文登区区本级国有资本经营预算收入草案表</t>
  </si>
  <si>
    <t>表40</t>
  </si>
  <si>
    <t>2026年文登区本级国有资本经营预算支出草案表（按功能分类）</t>
  </si>
  <si>
    <t>表41</t>
  </si>
  <si>
    <t>2025年文登区社会保险基金预算收入执行情况表</t>
  </si>
  <si>
    <t>一、机关事业单位基本养老保险基金收入</t>
  </si>
  <si>
    <t xml:space="preserve">    保险费收入</t>
  </si>
  <si>
    <t xml:space="preserve">    利息收入</t>
  </si>
  <si>
    <t xml:space="preserve">    财政补贴收入</t>
  </si>
  <si>
    <t xml:space="preserve">    转移收入</t>
  </si>
  <si>
    <t>二、居民基本养老保险基金收入</t>
  </si>
  <si>
    <t xml:space="preserve">    委托投资收益</t>
  </si>
  <si>
    <t>三、职工基本医疗保险基金收入</t>
  </si>
  <si>
    <t>四、居民基本医疗保险基金收入</t>
  </si>
  <si>
    <t>五、工伤保险基金收入</t>
  </si>
  <si>
    <t>六、失业保险基金收入</t>
  </si>
  <si>
    <t>社会保险基金收入合计</t>
  </si>
  <si>
    <t>上年结转收入</t>
  </si>
  <si>
    <t>表42</t>
  </si>
  <si>
    <t>2025年文登区社会保险基金预算支出执行情况表</t>
  </si>
  <si>
    <t>一、机关事业单位基本养老保险基金支出</t>
  </si>
  <si>
    <t xml:space="preserve">    基本养老金支出</t>
  </si>
  <si>
    <t xml:space="preserve">    转移支出</t>
  </si>
  <si>
    <t>二、居民基本养老保险基金支出</t>
  </si>
  <si>
    <t xml:space="preserve">    基础养老金支出</t>
  </si>
  <si>
    <t xml:space="preserve">    个人账户养老金支出</t>
  </si>
  <si>
    <t>三、职工基本医疗保险基金支出</t>
  </si>
  <si>
    <t xml:space="preserve">    基本医疗保险待遇支出—住院支出</t>
  </si>
  <si>
    <t xml:space="preserve">    基本医疗保险待遇支出—门诊支出</t>
  </si>
  <si>
    <t xml:space="preserve">    生育医疗费用支出</t>
  </si>
  <si>
    <t xml:space="preserve">    生育津贴支出</t>
  </si>
  <si>
    <t>四、居民基本医疗保险基金支出</t>
  </si>
  <si>
    <t xml:space="preserve">    大病保险支出</t>
  </si>
  <si>
    <t>五、工伤保险基金支出</t>
  </si>
  <si>
    <t xml:space="preserve">    工伤保险待遇支出</t>
  </si>
  <si>
    <t xml:space="preserve">    劳动能力鉴定支出</t>
  </si>
  <si>
    <t xml:space="preserve">    工伤预防费用支出</t>
  </si>
  <si>
    <t xml:space="preserve">    上解上级支出</t>
  </si>
  <si>
    <t>六、失业保险基金支出</t>
  </si>
  <si>
    <t xml:space="preserve">    失业保险金支出</t>
  </si>
  <si>
    <t xml:space="preserve">    基本医疗保险费支出</t>
  </si>
  <si>
    <t xml:space="preserve">    丧葬抚恤金和补助金支出</t>
  </si>
  <si>
    <t xml:space="preserve">    其他费用支出</t>
  </si>
  <si>
    <t xml:space="preserve">    稳定岗位补贴支出</t>
  </si>
  <si>
    <t xml:space="preserve">    技能提升补贴支出</t>
  </si>
  <si>
    <t xml:space="preserve">    职业培训补贴支出</t>
  </si>
  <si>
    <t>社会保险基金支出合计</t>
  </si>
  <si>
    <t>年终结转结余</t>
  </si>
  <si>
    <t xml:space="preserve">    其中：当年结转结余</t>
  </si>
  <si>
    <t>表44</t>
  </si>
  <si>
    <t>2025年文登区本级社会保险基金预算收入执行情况表</t>
  </si>
  <si>
    <t>表43</t>
  </si>
  <si>
    <t>2025年末文登区社会保险基金预算结余执行情况表</t>
  </si>
  <si>
    <t>社会保险基金年末滚存结余合计</t>
  </si>
  <si>
    <t>一、机关事业单位基本养老保险基金</t>
  </si>
  <si>
    <t>二、居民基本养老保险基金</t>
  </si>
  <si>
    <t>三、职工基本医疗保险基金</t>
  </si>
  <si>
    <t>四、居民基本医疗保险基金</t>
  </si>
  <si>
    <t>五、工伤保险基金</t>
  </si>
  <si>
    <t>六、失业保险基金</t>
  </si>
  <si>
    <t>表45</t>
  </si>
  <si>
    <t>2025年文登区本级社会保险基金预算支出执行情况表</t>
  </si>
  <si>
    <t>表46</t>
  </si>
  <si>
    <t>2025年末文登区本级社会保险基金预算结余执行情况表</t>
  </si>
  <si>
    <t>2025年结余数</t>
  </si>
  <si>
    <t>表47</t>
  </si>
  <si>
    <t>2025年文登区社会保险基金预算收支执行情况表</t>
  </si>
  <si>
    <t>社会保险基金预算收入</t>
  </si>
  <si>
    <t>社会保险基金预算支出</t>
  </si>
  <si>
    <t>表48</t>
  </si>
  <si>
    <t>2026年文登区社会保险基金预算收入草案表</t>
  </si>
  <si>
    <t>项   目</t>
  </si>
  <si>
    <t>备注：自2023年起，失业保险基金实施省级统筹。</t>
  </si>
  <si>
    <t>表49</t>
  </si>
  <si>
    <t>2026年文登区社会保险基金预算支出草案表</t>
  </si>
  <si>
    <t xml:space="preserve">    职业培训支出</t>
  </si>
  <si>
    <t>表50</t>
  </si>
  <si>
    <t>2026年末文登区社会保险基金预算结余草案表</t>
  </si>
  <si>
    <t>表51</t>
  </si>
  <si>
    <t>2026年文登区本级社会保险基金预算收入草案表</t>
  </si>
  <si>
    <t>表52</t>
  </si>
  <si>
    <t>2026年文登区本级社会保险基金预算支出草案表</t>
  </si>
  <si>
    <t>表53</t>
  </si>
  <si>
    <t>2026年末文登区本级社会保险基金预算结余草案表</t>
  </si>
  <si>
    <t>表54</t>
  </si>
  <si>
    <t>2025年文登区本级地方政府债务限额余额及还本付息情况表</t>
  </si>
  <si>
    <t>文登区本级</t>
  </si>
  <si>
    <t>一、2024年末地方政府债务余额</t>
  </si>
  <si>
    <t xml:space="preserve">   其中：一般债务</t>
  </si>
  <si>
    <t xml:space="preserve">        专项债务</t>
  </si>
  <si>
    <t>二、2025年地方政府债务举借额</t>
  </si>
  <si>
    <t xml:space="preserve">   （一）政府债券</t>
  </si>
  <si>
    <t xml:space="preserve">        新增一般债券发行额</t>
  </si>
  <si>
    <t xml:space="preserve">        再融资一般债券发行额</t>
  </si>
  <si>
    <t xml:space="preserve">        新增专项债券发行额</t>
  </si>
  <si>
    <t xml:space="preserve">        再融资专项债券发行额</t>
  </si>
  <si>
    <t xml:space="preserve">   （二）外债举借额</t>
  </si>
  <si>
    <t>三、2025年地方政府债务还本额</t>
  </si>
  <si>
    <t xml:space="preserve">   其中：一般债务还本额</t>
  </si>
  <si>
    <t xml:space="preserve">           其中：向外国政府及国际组织借款还本额</t>
  </si>
  <si>
    <t xml:space="preserve">        专项债务还本额</t>
  </si>
  <si>
    <t>四、2025年地方政府债务付息</t>
  </si>
  <si>
    <t xml:space="preserve">   其中：一般债务付息</t>
  </si>
  <si>
    <t xml:space="preserve">           其中：向外国政府及国际组织借款付息</t>
  </si>
  <si>
    <t xml:space="preserve">        专项债务付息</t>
  </si>
  <si>
    <t>五、2025年末地方政府债务余额</t>
  </si>
  <si>
    <t xml:space="preserve">         专项债务</t>
  </si>
  <si>
    <t>六、2025年地方政府债务限额</t>
  </si>
  <si>
    <t>表55</t>
  </si>
  <si>
    <t>2025年文登区地方政府债务限额及余额分区市执行情况明细表</t>
  </si>
  <si>
    <t>地   区</t>
  </si>
  <si>
    <t>2024年政府债务余额</t>
  </si>
  <si>
    <t>2025年新增债务限额</t>
  </si>
  <si>
    <t>2025年政府债务限额</t>
  </si>
  <si>
    <t>2025年政府债务余额</t>
  </si>
  <si>
    <t>一般债务</t>
  </si>
  <si>
    <t>专项债务</t>
  </si>
  <si>
    <t>表56</t>
  </si>
  <si>
    <t>2025年文登区地方政府债券分配情况表</t>
  </si>
  <si>
    <t>一般债券额度</t>
  </si>
  <si>
    <t>专项债券额度</t>
  </si>
  <si>
    <t>小  计</t>
  </si>
  <si>
    <t>新增
一般债券</t>
  </si>
  <si>
    <t>再融资
一般债券</t>
  </si>
  <si>
    <t>新增
专项债券</t>
  </si>
  <si>
    <t>再融资
专项债券</t>
  </si>
  <si>
    <t>表57</t>
  </si>
  <si>
    <t>2025年文登区地方政府债券发行情况表</t>
  </si>
  <si>
    <t>债券类型</t>
  </si>
  <si>
    <t>发行日期</t>
  </si>
  <si>
    <t>债券种类</t>
  </si>
  <si>
    <t>年限</t>
  </si>
  <si>
    <t>利率</t>
  </si>
  <si>
    <t>发行量</t>
  </si>
  <si>
    <t>新增债券小计</t>
  </si>
  <si>
    <t>新增债券</t>
  </si>
  <si>
    <t>专项债券</t>
  </si>
  <si>
    <t>30年</t>
  </si>
  <si>
    <t>10年</t>
  </si>
  <si>
    <t>15年</t>
  </si>
  <si>
    <t>7年</t>
  </si>
  <si>
    <t>再融资债券小计</t>
  </si>
  <si>
    <t>再融资债券</t>
  </si>
  <si>
    <t>20年</t>
  </si>
  <si>
    <t>一般债券</t>
  </si>
  <si>
    <t>表58</t>
  </si>
  <si>
    <t>2025年末文登区地方政府债券年限情况表</t>
  </si>
  <si>
    <t>类   型</t>
  </si>
  <si>
    <t>2025年末
余额</t>
  </si>
  <si>
    <t>债务期限</t>
  </si>
  <si>
    <t>5年期</t>
  </si>
  <si>
    <t>7年期</t>
  </si>
  <si>
    <t>10年期</t>
  </si>
  <si>
    <t>15年期</t>
  </si>
  <si>
    <t>20年期</t>
  </si>
  <si>
    <t>30年期</t>
  </si>
  <si>
    <t>全市</t>
  </si>
  <si>
    <t>置换债券</t>
  </si>
  <si>
    <t>区本级</t>
  </si>
  <si>
    <t>表59</t>
  </si>
  <si>
    <t>2025年文登区本级地方政府新增一般债券使用情况表</t>
  </si>
  <si>
    <t>1.铁路</t>
  </si>
  <si>
    <t>2.公路</t>
  </si>
  <si>
    <t>3.机场</t>
  </si>
  <si>
    <t>4.市政建设</t>
  </si>
  <si>
    <t>5.保障性住房</t>
  </si>
  <si>
    <t xml:space="preserve">   其中：棚户区改造</t>
  </si>
  <si>
    <t>6.生态建设和环境保护</t>
  </si>
  <si>
    <t>7.政权建设</t>
  </si>
  <si>
    <t>8.教育</t>
  </si>
  <si>
    <t>9.科学</t>
  </si>
  <si>
    <t>10.文化</t>
  </si>
  <si>
    <t>11.医疗卫生</t>
  </si>
  <si>
    <t>12.社会保障</t>
  </si>
  <si>
    <t>13.农林水利建设</t>
  </si>
  <si>
    <t>14.自然灾害防治体系建设</t>
  </si>
  <si>
    <t>15.其他</t>
  </si>
  <si>
    <t>2025年我区未发行新增一般债券。</t>
  </si>
  <si>
    <t>表60</t>
  </si>
  <si>
    <t>2025年文登区本级地方政府新增专项债券使用情况表</t>
  </si>
  <si>
    <t>表61</t>
  </si>
  <si>
    <t>2025年文登区本级新增政府债券和政府外贷分项目安排情况表</t>
  </si>
  <si>
    <t>新增债券和政府外贷安排情况</t>
  </si>
  <si>
    <t>实际支出金额</t>
  </si>
  <si>
    <t>地方政府新增债券小计</t>
  </si>
  <si>
    <t>新增一般
债券</t>
  </si>
  <si>
    <t>新增专项债券</t>
  </si>
  <si>
    <t>政府外贷</t>
  </si>
  <si>
    <t>小计</t>
  </si>
  <si>
    <t>其他专项</t>
  </si>
  <si>
    <t>棚户区
改造</t>
  </si>
  <si>
    <t>表62</t>
  </si>
  <si>
    <t>2026年文登区政府债务收支计划表</t>
  </si>
  <si>
    <t>一、2026年初全区政府债务余额</t>
  </si>
  <si>
    <t xml:space="preserve">     其中：市本级</t>
  </si>
  <si>
    <t xml:space="preserve">          文登区合计</t>
  </si>
  <si>
    <t>二、2026年全区政府债务（转贷）收入</t>
  </si>
  <si>
    <t xml:space="preserve">     1.发行新增政府债券（转贷）收入</t>
  </si>
  <si>
    <t xml:space="preserve">       其中：新增一般债券</t>
  </si>
  <si>
    <t xml:space="preserve">             新增专项债券</t>
  </si>
  <si>
    <t xml:space="preserve">     2.发行再融资政府债券（转贷）收入</t>
  </si>
  <si>
    <t xml:space="preserve">       其中：再融资一般债券</t>
  </si>
  <si>
    <t xml:space="preserve">             再融资专项债券</t>
  </si>
  <si>
    <t>三、2026年全区政府债务支出</t>
  </si>
  <si>
    <t xml:space="preserve">     1.新增一般债券列入一般公共预算项目支出</t>
  </si>
  <si>
    <t xml:space="preserve">     2.新增专项债券列入政府性基金预算项目支出</t>
  </si>
  <si>
    <t xml:space="preserve">     3.当年政府债务还本支出</t>
  </si>
  <si>
    <t xml:space="preserve">       其中：一般公共预算安排债务还本支出（不含再融资）</t>
  </si>
  <si>
    <t xml:space="preserve">             政府性基金预算安排债务还本支出（不含再融资）</t>
  </si>
  <si>
    <t xml:space="preserve">             再融资一般债券还本支出</t>
  </si>
  <si>
    <t xml:space="preserve">             再融资专项债券还本支出</t>
  </si>
  <si>
    <t>四、2026年全区政府债务付息及发行费支出</t>
  </si>
  <si>
    <t xml:space="preserve">       其中：政府一般债务付息支出</t>
  </si>
  <si>
    <t xml:space="preserve">             政府专项债务付息支出</t>
  </si>
  <si>
    <t xml:space="preserve">             政府一般债务发行费用支出</t>
  </si>
  <si>
    <t xml:space="preserve">             政府专项债务发行费用支出</t>
  </si>
  <si>
    <t>五、2026年末全区地方政府债务余额</t>
  </si>
  <si>
    <t xml:space="preserve">       其中：市本级</t>
  </si>
  <si>
    <t xml:space="preserve">           文登区合计</t>
  </si>
  <si>
    <t>六、2026年全区地方政府债务限额</t>
  </si>
  <si>
    <t xml:space="preserve">             区市合计</t>
  </si>
  <si>
    <t>备注：年末全区政府债务余额=年初政府债务余额+当年政府债务收入-当年政府债务还本支出</t>
  </si>
  <si>
    <t>表63</t>
  </si>
  <si>
    <t>2026年文登区政府债务（转贷）收入计划表</t>
  </si>
  <si>
    <t>一般债务转贷收入</t>
  </si>
  <si>
    <t>专项债务转贷收入</t>
  </si>
  <si>
    <t>表64</t>
  </si>
  <si>
    <t>2026年文登区本级政府债务收支计划表</t>
  </si>
  <si>
    <t>一、2026年初区本级政府债务余额</t>
  </si>
  <si>
    <t>二、2026年区本级政府债务（转贷）收入</t>
  </si>
  <si>
    <t xml:space="preserve">   1.新增政府债务（转贷）收入</t>
  </si>
  <si>
    <t xml:space="preserve">     其中：新增一般债券</t>
  </si>
  <si>
    <t xml:space="preserve">           新增专项债券</t>
  </si>
  <si>
    <t xml:space="preserve">   2.发行再融资债券（转贷）收入</t>
  </si>
  <si>
    <t xml:space="preserve">     其中：再融资一般债券</t>
  </si>
  <si>
    <t xml:space="preserve">           再融资专项债券</t>
  </si>
  <si>
    <t>三、2026年区本级政府债务支出</t>
  </si>
  <si>
    <t xml:space="preserve">   1.新增一般债券列入区本级一般公共预算项目支出</t>
  </si>
  <si>
    <t xml:space="preserve">   2.新增专项债券列入区本级政府性基金预算项目支出</t>
  </si>
  <si>
    <t xml:space="preserve">     其中：文登区化工园区扩区基础设施建设项目</t>
  </si>
  <si>
    <t xml:space="preserve">          威海市长会口水库工程（文登段）</t>
  </si>
  <si>
    <t xml:space="preserve">          威海南海新区半导体产业园提升改造项目</t>
  </si>
  <si>
    <t xml:space="preserve">          威海南海新区新能源装备制造产业园基础设施配套项目一期</t>
  </si>
  <si>
    <t xml:space="preserve">          威海市文登区五垒岛湾蓝海海洋牧场一期建设项目</t>
  </si>
  <si>
    <t xml:space="preserve">          威海市文登区人民医院金山分院建设项目</t>
  </si>
  <si>
    <t xml:space="preserve">          威海市文登区装备制造产业园区建设项目</t>
  </si>
  <si>
    <t xml:space="preserve">          威海市文登区污水管网等地下管线和设施改造二期项目</t>
  </si>
  <si>
    <t xml:space="preserve">          威海南海新区新能源新材料产业园二期基础设施提升项目</t>
  </si>
  <si>
    <t xml:space="preserve">          威海市文登区城乡供水一体化工程</t>
  </si>
  <si>
    <t xml:space="preserve">          山东省文登第一中学综合教学楼建设项目</t>
  </si>
  <si>
    <t xml:space="preserve">          威海市文登区供水基础设施建设项目</t>
  </si>
  <si>
    <t xml:space="preserve">          威海市文登区智慧停车新型基础设施建设项目</t>
  </si>
  <si>
    <t xml:space="preserve">          南海新区食用菌三产融合高质量发展项目</t>
  </si>
  <si>
    <t xml:space="preserve">          文登经济开发区公共停车场建设项目</t>
  </si>
  <si>
    <t xml:space="preserve">          文登区AI赋能教学质量与教育治理双提升工程</t>
  </si>
  <si>
    <t xml:space="preserve">          威海南海新区科技企业孵化器基础设施改造提升项目</t>
  </si>
  <si>
    <t xml:space="preserve">   3.转贷区区政府债务支出</t>
  </si>
  <si>
    <t xml:space="preserve">      其中：转贷区区新增一般债券支出</t>
  </si>
  <si>
    <t xml:space="preserve">            转贷区区新增专项债券支出</t>
  </si>
  <si>
    <t xml:space="preserve">            转贷区区再融资一般债券支出</t>
  </si>
  <si>
    <t xml:space="preserve">            转贷区区再融资专项债券支出</t>
  </si>
  <si>
    <t xml:space="preserve">   4.区本级债务还本支出</t>
  </si>
  <si>
    <t>四、2026年区本级政府债务付息及发行费支出</t>
  </si>
  <si>
    <t>五、2026年末区本级地方政府债务余额</t>
  </si>
  <si>
    <t>六、2026年区本级地方政府债务限额</t>
  </si>
  <si>
    <t>备注：年末区本级政府债务余额=年初区本级政府债务余额+当年政府债务收入-转贷区区政府债务支出-区本级债务还本支出</t>
  </si>
  <si>
    <t>表65</t>
  </si>
  <si>
    <t>2026年文登区本级地方政府新增政府债券安排重大建设项目情况表</t>
  </si>
  <si>
    <t>投资
总规模</t>
  </si>
  <si>
    <t>资金来源</t>
  </si>
  <si>
    <t>项目必要性和
可行性说明</t>
  </si>
  <si>
    <t>1.政府补助</t>
  </si>
  <si>
    <t>2.自筹
资金</t>
  </si>
  <si>
    <t>一般公共预算</t>
  </si>
  <si>
    <t>政府性基金预算</t>
  </si>
  <si>
    <t>新增一般债券</t>
  </si>
  <si>
    <t>其他一般公共预算资金安排</t>
  </si>
  <si>
    <t>其他政府性基金预算安排</t>
  </si>
  <si>
    <t>威海市长会口水库工程（文登段）</t>
  </si>
  <si>
    <t>建设长会口水库，可有效缓解威海市水资源供需矛盾，对保障威海市供水安全、提高农业灌溉保证率、促进经济社会发展与生态文明建设具有重要意义，同时可兼作南水北调二期的调蓄水库，提高威海市客水调蓄能力。项目可以通过自筹、发行专项债券、银行贷款等方式完成资金筹措，为本项目提供足够的资金支持，保证本项目的顺利施工。</t>
  </si>
  <si>
    <t>备注：主要选取投资规模较大和对本地区有重要影响的重大建设项目。</t>
  </si>
  <si>
    <t>表66</t>
  </si>
  <si>
    <t>文登区地方政府债券分年偿还计划情况表</t>
  </si>
  <si>
    <t>地区</t>
  </si>
  <si>
    <t>余额</t>
  </si>
  <si>
    <t>2026年</t>
  </si>
  <si>
    <t>2027年</t>
  </si>
  <si>
    <t>2028年</t>
  </si>
  <si>
    <t>2029年</t>
  </si>
  <si>
    <t>2030年及以后
年度</t>
  </si>
  <si>
    <t>偿还资金来源</t>
  </si>
  <si>
    <t>表67</t>
  </si>
  <si>
    <t>2025年文登区本级重点绩效评价情况表</t>
  </si>
  <si>
    <t>市业务主管部门</t>
  </si>
  <si>
    <t>绩效等级</t>
  </si>
  <si>
    <t>2017至2024年节地生态安葬补助</t>
  </si>
  <si>
    <t>威海市文登区殡葬事务服务中心</t>
  </si>
  <si>
    <t>中</t>
  </si>
  <si>
    <t>2023年-2025年3月基本殡葬服务费免除补助</t>
  </si>
  <si>
    <t>良</t>
  </si>
  <si>
    <t>智改数转诊断费</t>
  </si>
  <si>
    <t>威海市文登区工业和信息化局</t>
  </si>
  <si>
    <t>市政设施维护费</t>
  </si>
  <si>
    <t>威海市文登区城市管理综合服务中心</t>
  </si>
  <si>
    <t xml:space="preserve">威海市文登区教育和体育局
</t>
  </si>
  <si>
    <t>住房租赁补贴</t>
  </si>
  <si>
    <t>威海市文登区住房和城乡建设局</t>
  </si>
  <si>
    <t>0-17岁残疾儿童康复训练经费和0-12岁残疾儿童送训补助</t>
  </si>
  <si>
    <t>威海市文登区残疾人联合会</t>
  </si>
  <si>
    <t>优</t>
  </si>
  <si>
    <t>地方粮食储备相关费用</t>
  </si>
  <si>
    <t>威海市文登区发展和改革局</t>
  </si>
  <si>
    <t>网格运行费</t>
  </si>
  <si>
    <t>威海市文登区社会治理服务中心</t>
  </si>
  <si>
    <t>小麦完全成本保险</t>
  </si>
  <si>
    <t>威海市文登区农业农村局</t>
  </si>
  <si>
    <t>检测费</t>
  </si>
  <si>
    <t>威海市文登区检验检测中心</t>
  </si>
  <si>
    <t>机关事业单位养老保险项目</t>
  </si>
  <si>
    <t>威海市文登区社会保险事业中心</t>
  </si>
  <si>
    <t>威海昆嵛金子元股权投资基金项目</t>
  </si>
  <si>
    <t>威海市文登区国有资本投资有限公司</t>
  </si>
  <si>
    <t>峰山北麓林业生态保护建设项目</t>
  </si>
  <si>
    <t>文登金滩投资管理有限公司</t>
  </si>
  <si>
    <t>香水河东蒸汽改高温循环水供热工程项目</t>
  </si>
  <si>
    <t>威海蓝创供热有限责任公司</t>
  </si>
  <si>
    <t>表68</t>
  </si>
  <si>
    <t>2025年文登区本级财政专户管理资金收支执行情况表</t>
  </si>
  <si>
    <t>收入科目</t>
  </si>
  <si>
    <t>支出科目</t>
  </si>
  <si>
    <t>一、行政事业性收费收入
    (教育收费)</t>
  </si>
  <si>
    <t>一、教育支出</t>
  </si>
  <si>
    <t>二、其他收入</t>
  </si>
  <si>
    <t>二、其他各项支出</t>
  </si>
  <si>
    <t>结转下年支出</t>
  </si>
  <si>
    <t>表69</t>
  </si>
  <si>
    <t>2026年文登区本级财政专户管理资金收支计划草案表</t>
  </si>
  <si>
    <t>2026年
计划数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</si>
</sst>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1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_);[Red]\(0\)"/>
    <numFmt numFmtId="179" formatCode="0.0%"/>
    <numFmt numFmtId="180" formatCode="0.00_);[Red]\(0.00\)"/>
    <numFmt numFmtId="181" formatCode="0.00_ "/>
    <numFmt numFmtId="182" formatCode="0.0000_ "/>
    <numFmt numFmtId="183" formatCode="0.0_);[Red]\(0.0\)"/>
    <numFmt numFmtId="184" formatCode="0.000_);[Red]\(0.000\)"/>
    <numFmt numFmtId="185" formatCode="m&quot;月&quot;d&quot;日&quot;;@"/>
    <numFmt numFmtId="186" formatCode="#,##0.0"/>
  </numFmts>
  <fonts count="92">
    <font>
      <sz val="10"/>
      <name val="Helv"/>
      <charset val="0"/>
    </font>
    <font>
      <sz val="12"/>
      <name val="宋体"/>
      <charset val="134"/>
    </font>
    <font>
      <b/>
      <sz val="12"/>
      <name val="宋体"/>
      <charset val="134"/>
    </font>
    <font>
      <sz val="11"/>
      <name val="宋体"/>
      <charset val="134"/>
    </font>
    <font>
      <sz val="16"/>
      <name val="文星简小标宋"/>
      <charset val="134"/>
    </font>
    <font>
      <sz val="12"/>
      <name val="黑体"/>
      <charset val="134"/>
    </font>
    <font>
      <sz val="12"/>
      <name val="宋体"/>
      <charset val="134"/>
      <scheme val="minor"/>
    </font>
    <font>
      <sz val="11"/>
      <color theme="1"/>
      <name val="宋体"/>
      <charset val="134"/>
      <scheme val="minor"/>
    </font>
    <font>
      <sz val="16"/>
      <color indexed="8"/>
      <name val="文星简小标宋"/>
      <charset val="134"/>
    </font>
    <font>
      <sz val="10.5"/>
      <color indexed="8"/>
      <name val="宋体"/>
      <charset val="134"/>
    </font>
    <font>
      <sz val="12"/>
      <color indexed="8"/>
      <name val="黑体"/>
      <charset val="134"/>
    </font>
    <font>
      <sz val="11"/>
      <color indexed="8"/>
      <name val="宋体"/>
      <charset val="134"/>
    </font>
    <font>
      <sz val="11"/>
      <color indexed="8"/>
      <name val="宋体"/>
      <charset val="134"/>
      <scheme val="minor"/>
    </font>
    <font>
      <sz val="11"/>
      <color rgb="FF000000"/>
      <name val="宋体"/>
      <charset val="134"/>
    </font>
    <font>
      <sz val="11"/>
      <color indexed="8"/>
      <name val="Times New Roman"/>
      <charset val="0"/>
    </font>
    <font>
      <sz val="10"/>
      <name val="Arial"/>
      <charset val="134"/>
    </font>
    <font>
      <sz val="18"/>
      <name val="方正小标宋简体"/>
      <charset val="134"/>
    </font>
    <font>
      <sz val="10"/>
      <name val="宋体"/>
      <charset val="134"/>
      <scheme val="minor"/>
    </font>
    <font>
      <sz val="11"/>
      <name val="黑体"/>
      <charset val="134"/>
    </font>
    <font>
      <b/>
      <sz val="11"/>
      <name val="宋体"/>
      <charset val="134"/>
    </font>
    <font>
      <sz val="11"/>
      <name val="宋体"/>
      <charset val="134"/>
      <scheme val="minor"/>
    </font>
    <font>
      <b/>
      <sz val="12"/>
      <name val="宋体"/>
      <charset val="134"/>
      <scheme val="major"/>
    </font>
    <font>
      <sz val="12"/>
      <name val="宋体"/>
      <charset val="134"/>
      <scheme val="major"/>
    </font>
    <font>
      <b/>
      <sz val="12"/>
      <name val="宋体"/>
      <charset val="134"/>
      <scheme val="minor"/>
    </font>
    <font>
      <sz val="20"/>
      <name val="方正小标宋简体"/>
      <charset val="134"/>
    </font>
    <font>
      <sz val="10"/>
      <name val="宋体"/>
      <charset val="134"/>
    </font>
    <font>
      <b/>
      <sz val="12"/>
      <color theme="1"/>
      <name val="宋体"/>
      <charset val="134"/>
      <scheme val="minor"/>
    </font>
    <font>
      <sz val="12"/>
      <color theme="1"/>
      <name val="黑体"/>
      <charset val="134"/>
    </font>
    <font>
      <b/>
      <sz val="12"/>
      <color theme="1"/>
      <name val="宋体"/>
      <charset val="134"/>
      <scheme val="major"/>
    </font>
    <font>
      <sz val="10"/>
      <name val="黑体"/>
      <charset val="134"/>
    </font>
    <font>
      <b/>
      <sz val="10"/>
      <name val="宋体"/>
      <charset val="134"/>
    </font>
    <font>
      <b/>
      <sz val="12"/>
      <color indexed="8"/>
      <name val="宋体"/>
      <charset val="134"/>
    </font>
    <font>
      <b/>
      <sz val="12"/>
      <color indexed="8"/>
      <name val="宋体"/>
      <charset val="134"/>
      <scheme val="minor"/>
    </font>
    <font>
      <sz val="12"/>
      <color indexed="8"/>
      <name val="宋体"/>
      <charset val="134"/>
      <scheme val="minor"/>
    </font>
    <font>
      <sz val="12"/>
      <color rgb="FF000000"/>
      <name val="宋体"/>
      <charset val="134"/>
    </font>
    <font>
      <b/>
      <sz val="10"/>
      <name val="宋体"/>
      <charset val="134"/>
      <scheme val="minor"/>
    </font>
    <font>
      <sz val="10"/>
      <name val="Helv"/>
      <charset val="134"/>
    </font>
    <font>
      <sz val="18"/>
      <name val="文星简小标宋"/>
      <charset val="134"/>
    </font>
    <font>
      <sz val="12"/>
      <name val="文星简小标宋"/>
      <charset val="134"/>
    </font>
    <font>
      <b/>
      <sz val="10"/>
      <name val="Helv"/>
      <charset val="0"/>
    </font>
    <font>
      <b/>
      <sz val="10"/>
      <name val="Times New Roman"/>
      <charset val="134"/>
    </font>
    <font>
      <sz val="12"/>
      <color indexed="8"/>
      <name val="宋体"/>
      <charset val="134"/>
    </font>
    <font>
      <b/>
      <sz val="8"/>
      <name val="宋体"/>
      <charset val="134"/>
    </font>
    <font>
      <sz val="20"/>
      <name val="宋体"/>
      <charset val="134"/>
    </font>
    <font>
      <b/>
      <sz val="12"/>
      <color indexed="0"/>
      <name val="宋体"/>
      <charset val="134"/>
      <scheme val="minor"/>
    </font>
    <font>
      <b/>
      <sz val="12"/>
      <color rgb="FFFF0000"/>
      <name val="宋体"/>
      <charset val="134"/>
    </font>
    <font>
      <sz val="10"/>
      <name val="Arial"/>
      <charset val="0"/>
    </font>
    <font>
      <b/>
      <sz val="12"/>
      <name val="Arial"/>
      <charset val="0"/>
    </font>
    <font>
      <sz val="12"/>
      <name val="Arial"/>
      <charset val="0"/>
    </font>
    <font>
      <b/>
      <sz val="10"/>
      <name val="Arial"/>
      <charset val="0"/>
    </font>
    <font>
      <sz val="10"/>
      <name val="Times New Roman"/>
      <charset val="0"/>
    </font>
    <font>
      <b/>
      <sz val="12"/>
      <color rgb="FFFF0000"/>
      <name val="宋体"/>
      <charset val="134"/>
      <scheme val="minor"/>
    </font>
    <font>
      <sz val="12"/>
      <color rgb="FFFF0000"/>
      <name val="宋体"/>
      <charset val="134"/>
      <scheme val="minor"/>
    </font>
    <font>
      <sz val="20"/>
      <name val="文星简大标宋"/>
      <charset val="134"/>
    </font>
    <font>
      <sz val="10"/>
      <name val="Times New Roman"/>
      <charset val="134"/>
    </font>
    <font>
      <sz val="12"/>
      <color rgb="FFFF0000"/>
      <name val="宋体"/>
      <charset val="134"/>
    </font>
    <font>
      <sz val="11"/>
      <name val="Times New Roman"/>
      <charset val="0"/>
    </font>
    <font>
      <sz val="10"/>
      <color indexed="8"/>
      <name val="宋体"/>
      <charset val="134"/>
    </font>
    <font>
      <b/>
      <sz val="10"/>
      <color indexed="8"/>
      <name val="宋体"/>
      <charset val="134"/>
    </font>
    <font>
      <sz val="12"/>
      <color theme="1"/>
      <name val="宋体"/>
      <charset val="134"/>
      <scheme val="minor"/>
    </font>
    <font>
      <sz val="12"/>
      <color theme="1"/>
      <name val="宋体"/>
      <charset val="134"/>
    </font>
    <font>
      <sz val="12"/>
      <name val="Helv"/>
      <charset val="0"/>
    </font>
    <font>
      <b/>
      <sz val="12"/>
      <name val="Helv"/>
      <charset val="0"/>
    </font>
    <font>
      <sz val="10"/>
      <color rgb="FFFF0000"/>
      <name val="Helv"/>
      <charset val="0"/>
    </font>
    <font>
      <sz val="16"/>
      <color rgb="FFFF0000"/>
      <name val="文星简小标宋"/>
      <charset val="134"/>
    </font>
    <font>
      <sz val="10"/>
      <name val="文星简小标宋"/>
      <charset val="134"/>
    </font>
    <font>
      <b/>
      <sz val="12"/>
      <color theme="1"/>
      <name val="宋体"/>
      <charset val="134"/>
    </font>
    <font>
      <b/>
      <sz val="12"/>
      <name val="宋体"/>
      <charset val="0"/>
    </font>
    <font>
      <sz val="12"/>
      <color indexed="0"/>
      <name val="黑体"/>
      <charset val="134"/>
    </font>
    <font>
      <sz val="9"/>
      <name val="宋体"/>
      <charset val="134"/>
    </font>
    <font>
      <sz val="14"/>
      <name val="黑体"/>
      <charset val="134"/>
    </font>
    <font>
      <sz val="28"/>
      <name val="文星简小标宋"/>
      <charset val="0"/>
    </font>
    <font>
      <sz val="12"/>
      <name val="Times New Roman"/>
      <charset val="0"/>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Times New Roman"/>
      <charset val="134"/>
    </font>
  </fonts>
  <fills count="27">
    <fill>
      <patternFill patternType="none"/>
    </fill>
    <fill>
      <patternFill patternType="gray125"/>
    </fill>
    <fill>
      <patternFill patternType="solid">
        <fgColor rgb="FF00B050"/>
        <bgColor indexed="64"/>
      </patternFill>
    </fill>
    <fill>
      <patternFill patternType="solid">
        <fgColor theme="0" tint="-0.25"/>
        <bgColor indexed="64"/>
      </patternFill>
    </fill>
    <fill>
      <patternFill patternType="solid">
        <fgColor theme="0" tint="-0.15"/>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style="thin">
        <color auto="1"/>
      </bottom>
      <diagonal/>
    </border>
    <border>
      <left style="thin">
        <color indexed="8"/>
      </left>
      <right style="thin">
        <color auto="1"/>
      </right>
      <top style="thin">
        <color indexed="8"/>
      </top>
      <bottom style="thin">
        <color indexed="8"/>
      </bottom>
      <diagonal/>
    </border>
    <border>
      <left style="thin">
        <color indexed="8"/>
      </left>
      <right style="thin">
        <color indexed="8"/>
      </right>
      <top/>
      <bottom style="thin">
        <color indexed="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indexed="8"/>
      </left>
      <right style="thin">
        <color indexed="8"/>
      </right>
      <top style="thin">
        <color indexed="8"/>
      </top>
      <bottom/>
      <diagonal/>
    </border>
    <border>
      <left/>
      <right/>
      <top style="thin">
        <color indexed="8"/>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9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0" fontId="73"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1" fillId="5" borderId="27" applyNumberFormat="0" applyFont="0" applyAlignment="0" applyProtection="0">
      <alignment vertical="center"/>
    </xf>
    <xf numFmtId="0" fontId="75"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8" fillId="0" borderId="28" applyNumberFormat="0" applyFill="0" applyAlignment="0" applyProtection="0">
      <alignment vertical="center"/>
    </xf>
    <xf numFmtId="0" fontId="79" fillId="0" borderId="29" applyNumberFormat="0" applyFill="0" applyAlignment="0" applyProtection="0">
      <alignment vertical="center"/>
    </xf>
    <xf numFmtId="0" fontId="80" fillId="0" borderId="30" applyNumberFormat="0" applyFill="0" applyAlignment="0" applyProtection="0">
      <alignment vertical="center"/>
    </xf>
    <xf numFmtId="0" fontId="80" fillId="0" borderId="0" applyNumberFormat="0" applyFill="0" applyBorder="0" applyAlignment="0" applyProtection="0">
      <alignment vertical="center"/>
    </xf>
    <xf numFmtId="0" fontId="81" fillId="6" borderId="31" applyNumberFormat="0" applyAlignment="0" applyProtection="0">
      <alignment vertical="center"/>
    </xf>
    <xf numFmtId="0" fontId="82" fillId="7" borderId="32" applyNumberFormat="0" applyAlignment="0" applyProtection="0">
      <alignment vertical="center"/>
    </xf>
    <xf numFmtId="0" fontId="83" fillId="7" borderId="31" applyNumberFormat="0" applyAlignment="0" applyProtection="0">
      <alignment vertical="center"/>
    </xf>
    <xf numFmtId="0" fontId="84" fillId="8" borderId="33" applyNumberFormat="0" applyAlignment="0" applyProtection="0">
      <alignment vertical="center"/>
    </xf>
    <xf numFmtId="0" fontId="85" fillId="0" borderId="34" applyNumberFormat="0" applyFill="0" applyAlignment="0" applyProtection="0">
      <alignment vertical="center"/>
    </xf>
    <xf numFmtId="0" fontId="86" fillId="0" borderId="35" applyNumberFormat="0" applyFill="0" applyAlignment="0" applyProtection="0">
      <alignment vertical="center"/>
    </xf>
    <xf numFmtId="0" fontId="87" fillId="9" borderId="0" applyNumberFormat="0" applyBorder="0" applyAlignment="0" applyProtection="0">
      <alignment vertical="center"/>
    </xf>
    <xf numFmtId="0" fontId="88" fillId="10" borderId="0" applyNumberFormat="0" applyBorder="0" applyAlignment="0" applyProtection="0">
      <alignment vertical="center"/>
    </xf>
    <xf numFmtId="0" fontId="89" fillId="11" borderId="0" applyNumberFormat="0" applyBorder="0" applyAlignment="0" applyProtection="0">
      <alignment vertical="center"/>
    </xf>
    <xf numFmtId="0" fontId="90"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90" fillId="15" borderId="0" applyNumberFormat="0" applyBorder="0" applyAlignment="0" applyProtection="0">
      <alignment vertical="center"/>
    </xf>
    <xf numFmtId="0" fontId="90" fillId="16" borderId="0" applyNumberFormat="0" applyBorder="0" applyAlignment="0" applyProtection="0">
      <alignment vertical="center"/>
    </xf>
    <xf numFmtId="0" fontId="11" fillId="10" borderId="0" applyNumberFormat="0" applyBorder="0" applyAlignment="0" applyProtection="0">
      <alignment vertical="center"/>
    </xf>
    <xf numFmtId="0" fontId="11" fillId="17" borderId="0" applyNumberFormat="0" applyBorder="0" applyAlignment="0" applyProtection="0">
      <alignment vertical="center"/>
    </xf>
    <xf numFmtId="0" fontId="90" fillId="17" borderId="0" applyNumberFormat="0" applyBorder="0" applyAlignment="0" applyProtection="0">
      <alignment vertical="center"/>
    </xf>
    <xf numFmtId="0" fontId="90" fillId="18" borderId="0" applyNumberFormat="0" applyBorder="0" applyAlignment="0" applyProtection="0">
      <alignment vertical="center"/>
    </xf>
    <xf numFmtId="0" fontId="11" fillId="9" borderId="0" applyNumberFormat="0" applyBorder="0" applyAlignment="0" applyProtection="0">
      <alignment vertical="center"/>
    </xf>
    <xf numFmtId="0" fontId="11" fillId="19" borderId="0" applyNumberFormat="0" applyBorder="0" applyAlignment="0" applyProtection="0">
      <alignment vertical="center"/>
    </xf>
    <xf numFmtId="0" fontId="90" fillId="19" borderId="0" applyNumberFormat="0" applyBorder="0" applyAlignment="0" applyProtection="0">
      <alignment vertical="center"/>
    </xf>
    <xf numFmtId="0" fontId="90"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90" fillId="20" borderId="0" applyNumberFormat="0" applyBorder="0" applyAlignment="0" applyProtection="0">
      <alignment vertical="center"/>
    </xf>
    <xf numFmtId="0" fontId="90" fillId="22" borderId="0" applyNumberFormat="0" applyBorder="0" applyAlignment="0" applyProtection="0">
      <alignment vertical="center"/>
    </xf>
    <xf numFmtId="0" fontId="11" fillId="23" borderId="0" applyNumberFormat="0" applyBorder="0" applyAlignment="0" applyProtection="0">
      <alignment vertical="center"/>
    </xf>
    <xf numFmtId="0" fontId="11" fillId="14" borderId="0" applyNumberFormat="0" applyBorder="0" applyAlignment="0" applyProtection="0">
      <alignment vertical="center"/>
    </xf>
    <xf numFmtId="0" fontId="90" fillId="22" borderId="0" applyNumberFormat="0" applyBorder="0" applyAlignment="0" applyProtection="0">
      <alignment vertical="center"/>
    </xf>
    <xf numFmtId="0" fontId="90" fillId="24" borderId="0" applyNumberFormat="0" applyBorder="0" applyAlignment="0" applyProtection="0">
      <alignment vertical="center"/>
    </xf>
    <xf numFmtId="0" fontId="11" fillId="6" borderId="0" applyNumberFormat="0" applyBorder="0" applyAlignment="0" applyProtection="0">
      <alignment vertical="center"/>
    </xf>
    <xf numFmtId="0" fontId="11" fillId="25" borderId="0" applyNumberFormat="0" applyBorder="0" applyAlignment="0" applyProtection="0">
      <alignment vertical="center"/>
    </xf>
    <xf numFmtId="0" fontId="90" fillId="26" borderId="0" applyNumberFormat="0" applyBorder="0" applyAlignment="0" applyProtection="0">
      <alignment vertical="center"/>
    </xf>
    <xf numFmtId="0" fontId="1" fillId="0" borderId="0">
      <alignment vertical="center"/>
    </xf>
    <xf numFmtId="0" fontId="1" fillId="0" borderId="0">
      <alignment vertical="center"/>
    </xf>
    <xf numFmtId="0" fontId="1" fillId="0" borderId="0"/>
    <xf numFmtId="0" fontId="0" fillId="0" borderId="0"/>
    <xf numFmtId="9" fontId="1" fillId="0" borderId="0" applyFont="0" applyFill="0" applyBorder="0" applyAlignment="0" applyProtection="0">
      <alignment vertical="center"/>
    </xf>
    <xf numFmtId="0" fontId="1" fillId="0" borderId="0">
      <alignment vertical="center"/>
    </xf>
    <xf numFmtId="0" fontId="7" fillId="0" borderId="0">
      <alignment vertical="center"/>
    </xf>
    <xf numFmtId="0" fontId="1" fillId="0" borderId="0">
      <alignment vertical="center"/>
    </xf>
    <xf numFmtId="0" fontId="72" fillId="0" borderId="0"/>
    <xf numFmtId="0" fontId="1" fillId="0" borderId="0">
      <alignment vertical="center"/>
    </xf>
    <xf numFmtId="0" fontId="1" fillId="0" borderId="0">
      <alignment vertical="center"/>
    </xf>
    <xf numFmtId="0" fontId="1" fillId="0" borderId="0"/>
    <xf numFmtId="0" fontId="46" fillId="0" borderId="0"/>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xf numFmtId="41" fontId="1" fillId="0" borderId="0" applyFont="0" applyFill="0" applyBorder="0" applyAlignment="0" applyProtection="0">
      <alignment vertical="center"/>
    </xf>
    <xf numFmtId="0" fontId="46" fillId="0" borderId="0"/>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91" fillId="0" borderId="0">
      <alignment vertical="center"/>
    </xf>
    <xf numFmtId="0" fontId="1" fillId="0" borderId="0">
      <alignment vertical="center"/>
    </xf>
    <xf numFmtId="0" fontId="1" fillId="0" borderId="0">
      <alignment vertical="center"/>
    </xf>
    <xf numFmtId="0" fontId="1" fillId="0" borderId="0">
      <alignment vertical="center"/>
    </xf>
    <xf numFmtId="0" fontId="69" fillId="0" borderId="0">
      <alignment vertical="center"/>
    </xf>
    <xf numFmtId="0" fontId="1" fillId="0" borderId="0">
      <alignment vertical="center"/>
    </xf>
    <xf numFmtId="0" fontId="7" fillId="0" borderId="0"/>
    <xf numFmtId="0" fontId="1" fillId="0" borderId="0">
      <alignment vertical="center"/>
    </xf>
    <xf numFmtId="0" fontId="1" fillId="0" borderId="0"/>
    <xf numFmtId="0" fontId="1" fillId="0" borderId="0">
      <alignment vertical="center"/>
    </xf>
    <xf numFmtId="0" fontId="72" fillId="0" borderId="0"/>
  </cellStyleXfs>
  <cellXfs count="964">
    <xf numFmtId="0" fontId="0" fillId="0" borderId="0" xfId="0"/>
    <xf numFmtId="0" fontId="1" fillId="0" borderId="0" xfId="0" applyFont="1" applyFill="1" applyAlignment="1"/>
    <xf numFmtId="0" fontId="2" fillId="0" borderId="0" xfId="0" applyFont="1" applyFill="1" applyAlignment="1"/>
    <xf numFmtId="0" fontId="2" fillId="0" borderId="0" xfId="75" applyFont="1" applyFill="1" applyAlignment="1">
      <alignment horizontal="left" vertical="center"/>
    </xf>
    <xf numFmtId="0" fontId="3" fillId="0" borderId="0" xfId="75" applyFont="1" applyFill="1" applyAlignment="1">
      <alignment horizontal="left" vertical="center"/>
    </xf>
    <xf numFmtId="176" fontId="3" fillId="0" borderId="0" xfId="76" applyNumberFormat="1" applyFont="1" applyFill="1" applyAlignment="1">
      <alignment horizontal="left" vertical="center"/>
    </xf>
    <xf numFmtId="177" fontId="3" fillId="0" borderId="0" xfId="76" applyNumberFormat="1" applyFont="1" applyFill="1" applyAlignment="1">
      <alignment horizontal="left" vertical="center" wrapText="1"/>
    </xf>
    <xf numFmtId="0" fontId="4" fillId="0" borderId="0" xfId="76" applyFont="1" applyFill="1" applyAlignment="1">
      <alignment horizontal="center" vertical="center"/>
    </xf>
    <xf numFmtId="0" fontId="1" fillId="0" borderId="0" xfId="0" applyFont="1" applyFill="1" applyAlignment="1" applyProtection="1">
      <protection locked="0"/>
    </xf>
    <xf numFmtId="0" fontId="2" fillId="0" borderId="0" xfId="76" applyFont="1" applyFill="1" applyAlignment="1">
      <alignment horizontal="right" vertical="center"/>
    </xf>
    <xf numFmtId="0" fontId="5" fillId="0" borderId="1" xfId="76" applyFont="1" applyFill="1" applyBorder="1" applyAlignment="1">
      <alignment horizontal="center" vertical="center" wrapText="1"/>
    </xf>
    <xf numFmtId="176" fontId="5" fillId="0" borderId="1" xfId="76" applyNumberFormat="1" applyFont="1" applyFill="1" applyBorder="1" applyAlignment="1">
      <alignment horizontal="center" vertical="center" wrapText="1"/>
    </xf>
    <xf numFmtId="177" fontId="5" fillId="0" borderId="1" xfId="76" applyNumberFormat="1" applyFont="1" applyFill="1" applyBorder="1" applyAlignment="1">
      <alignment horizontal="center" vertical="center" wrapText="1"/>
    </xf>
    <xf numFmtId="0" fontId="1" fillId="0" borderId="1" xfId="76" applyFont="1" applyFill="1" applyBorder="1" applyAlignment="1">
      <alignment vertical="center" wrapText="1"/>
    </xf>
    <xf numFmtId="178" fontId="1" fillId="0" borderId="1" xfId="76" applyNumberFormat="1" applyFont="1" applyFill="1" applyBorder="1" applyAlignment="1">
      <alignment horizontal="center" vertical="center"/>
    </xf>
    <xf numFmtId="179" fontId="1" fillId="0" borderId="1" xfId="76" applyNumberFormat="1" applyFont="1" applyFill="1" applyBorder="1" applyAlignment="1">
      <alignment horizontal="center" vertical="center"/>
    </xf>
    <xf numFmtId="0" fontId="1" fillId="0" borderId="1" xfId="76" applyFont="1" applyFill="1" applyBorder="1" applyAlignment="1">
      <alignment vertical="center"/>
    </xf>
    <xf numFmtId="176" fontId="1" fillId="0" borderId="1" xfId="76" applyNumberFormat="1" applyFont="1" applyFill="1" applyBorder="1" applyAlignment="1">
      <alignment horizontal="center" vertical="center"/>
    </xf>
    <xf numFmtId="180" fontId="1" fillId="0" borderId="1" xfId="76" applyNumberFormat="1" applyFont="1" applyFill="1" applyBorder="1" applyAlignment="1">
      <alignment horizontal="center" vertical="center"/>
    </xf>
    <xf numFmtId="0" fontId="2" fillId="0" borderId="1" xfId="76" applyFont="1" applyFill="1" applyBorder="1" applyAlignment="1">
      <alignment horizontal="center" vertical="center"/>
    </xf>
    <xf numFmtId="178" fontId="2" fillId="0" borderId="1" xfId="76" applyNumberFormat="1" applyFont="1" applyFill="1" applyBorder="1" applyAlignment="1">
      <alignment horizontal="center" vertical="center"/>
    </xf>
    <xf numFmtId="179" fontId="2" fillId="0" borderId="1" xfId="76" applyNumberFormat="1" applyFont="1" applyFill="1" applyBorder="1" applyAlignment="1">
      <alignment horizontal="center" vertical="center"/>
    </xf>
    <xf numFmtId="176" fontId="2" fillId="0" borderId="1" xfId="76" applyNumberFormat="1" applyFont="1" applyFill="1" applyBorder="1" applyAlignment="1">
      <alignment horizontal="center" vertical="center"/>
    </xf>
    <xf numFmtId="177" fontId="1" fillId="0" borderId="1" xfId="76" applyNumberFormat="1" applyFont="1" applyFill="1" applyBorder="1" applyAlignment="1">
      <alignment horizontal="center" vertical="center"/>
    </xf>
    <xf numFmtId="177" fontId="2" fillId="0" borderId="1" xfId="76" applyNumberFormat="1" applyFont="1" applyFill="1" applyBorder="1" applyAlignment="1">
      <alignment horizontal="center" vertical="center"/>
    </xf>
    <xf numFmtId="0" fontId="1" fillId="0" borderId="1" xfId="76"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76" applyNumberFormat="1" applyFont="1" applyFill="1" applyBorder="1" applyAlignment="1">
      <alignment horizontal="center" vertical="center"/>
    </xf>
    <xf numFmtId="0" fontId="6" fillId="0" borderId="0" xfId="0" applyFont="1" applyFill="1" applyAlignment="1"/>
    <xf numFmtId="0" fontId="7" fillId="0" borderId="0" xfId="0" applyFont="1" applyFill="1" applyAlignment="1">
      <alignment vertical="center"/>
    </xf>
    <xf numFmtId="49" fontId="2" fillId="0" borderId="0" xfId="67" applyNumberFormat="1" applyFont="1" applyFill="1" applyBorder="1" applyAlignment="1" applyProtection="1">
      <alignment horizontal="left" vertical="center" wrapText="1" shrinkToFit="1"/>
      <protection locked="0"/>
    </xf>
    <xf numFmtId="49" fontId="3" fillId="0" borderId="0" xfId="67" applyNumberFormat="1" applyFont="1" applyFill="1" applyBorder="1" applyAlignment="1" applyProtection="1">
      <alignment horizontal="left" vertical="center" wrapText="1" shrinkToFit="1"/>
      <protection locked="0"/>
    </xf>
    <xf numFmtId="49" fontId="3" fillId="0" borderId="0" xfId="67" applyNumberFormat="1" applyFont="1" applyFill="1" applyBorder="1" applyAlignment="1" applyProtection="1">
      <alignment vertical="center" wrapText="1" shrinkToFit="1"/>
      <protection locked="0"/>
    </xf>
    <xf numFmtId="0" fontId="8" fillId="0" borderId="0" xfId="77" applyFont="1" applyFill="1" applyAlignment="1">
      <alignment horizontal="center" vertical="center"/>
    </xf>
    <xf numFmtId="0" fontId="1" fillId="0" borderId="0" xfId="77" applyFont="1" applyFill="1" applyAlignment="1">
      <alignment vertical="center" wrapText="1"/>
    </xf>
    <xf numFmtId="0" fontId="9" fillId="0" borderId="0" xfId="77" applyFont="1" applyFill="1" applyAlignment="1">
      <alignment horizontal="righ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6" fillId="0" borderId="0" xfId="67" applyNumberFormat="1" applyFont="1" applyFill="1" applyBorder="1" applyAlignment="1" applyProtection="1">
      <alignment vertical="center" wrapText="1" shrinkToFit="1"/>
      <protection locked="0"/>
    </xf>
    <xf numFmtId="0" fontId="11" fillId="0" borderId="1" xfId="22" applyFont="1" applyFill="1" applyBorder="1" applyAlignment="1">
      <alignment horizontal="left" vertical="center" wrapText="1"/>
    </xf>
    <xf numFmtId="0" fontId="12" fillId="0" borderId="1" xfId="22" applyFont="1" applyFill="1" applyBorder="1" applyAlignment="1">
      <alignment horizontal="center" vertical="center" wrapText="1"/>
    </xf>
    <xf numFmtId="0" fontId="13" fillId="0" borderId="1" xfId="22" applyFont="1" applyFill="1" applyBorder="1" applyAlignment="1">
      <alignment horizontal="left" vertical="center" wrapText="1"/>
    </xf>
    <xf numFmtId="0" fontId="14" fillId="0" borderId="1" xfId="22" applyFont="1" applyFill="1" applyBorder="1" applyAlignment="1">
      <alignment horizontal="center" vertical="center" wrapText="1"/>
    </xf>
    <xf numFmtId="0" fontId="13" fillId="0" borderId="2" xfId="22" applyFont="1" applyFill="1" applyBorder="1" applyAlignment="1">
      <alignment horizontal="left" vertical="center" wrapText="1"/>
    </xf>
    <xf numFmtId="0" fontId="12" fillId="0" borderId="2" xfId="22" applyFont="1" applyFill="1" applyBorder="1" applyAlignment="1">
      <alignment horizontal="center" vertical="center" wrapText="1"/>
    </xf>
    <xf numFmtId="0" fontId="13" fillId="0" borderId="2" xfId="0" applyFont="1" applyFill="1" applyBorder="1" applyAlignment="1">
      <alignment horizontal="center" vertical="center" wrapText="1"/>
    </xf>
    <xf numFmtId="0" fontId="15" fillId="0" borderId="0" xfId="0" applyFont="1" applyFill="1" applyBorder="1" applyAlignment="1">
      <alignment vertical="center"/>
    </xf>
    <xf numFmtId="0" fontId="3" fillId="0" borderId="0" xfId="0" applyFont="1" applyFill="1" applyBorder="1" applyAlignment="1">
      <alignment vertical="top"/>
    </xf>
    <xf numFmtId="0" fontId="16" fillId="0" borderId="0" xfId="0" applyFont="1" applyFill="1" applyBorder="1" applyAlignment="1">
      <alignment horizontal="centerContinuous" vertical="top"/>
    </xf>
    <xf numFmtId="0" fontId="16" fillId="0" borderId="0" xfId="0" applyFont="1" applyFill="1" applyBorder="1" applyAlignment="1">
      <alignment horizontal="centerContinuous"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7" fillId="0" borderId="0" xfId="77" applyFont="1" applyFill="1" applyBorder="1" applyAlignment="1">
      <alignment horizontal="right"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77" applyFont="1" applyFill="1" applyAlignment="1">
      <alignment horizontal="left" vertical="center"/>
    </xf>
    <xf numFmtId="0" fontId="3" fillId="0" borderId="0" xfId="77" applyFont="1" applyFill="1" applyAlignment="1">
      <alignment horizontal="left" vertical="center"/>
    </xf>
    <xf numFmtId="0" fontId="4" fillId="0" borderId="0" xfId="78" applyNumberFormat="1" applyFont="1" applyFill="1" applyAlignment="1">
      <alignment horizontal="center" vertical="center" wrapText="1"/>
    </xf>
    <xf numFmtId="0" fontId="2" fillId="0" borderId="0" xfId="77" applyFont="1" applyFill="1" applyAlignment="1">
      <alignment horizontal="right" vertical="center" wrapText="1"/>
    </xf>
    <xf numFmtId="0" fontId="5" fillId="0" borderId="1" xfId="77" applyFont="1" applyFill="1" applyBorder="1" applyAlignment="1">
      <alignment horizontal="center" vertical="center" wrapText="1"/>
    </xf>
    <xf numFmtId="0" fontId="6" fillId="0" borderId="1" xfId="77" applyFont="1" applyFill="1" applyBorder="1" applyAlignment="1">
      <alignment horizontal="center" vertical="center" wrapText="1"/>
    </xf>
    <xf numFmtId="0" fontId="6" fillId="0" borderId="1" xfId="77" applyFont="1" applyFill="1" applyBorder="1" applyAlignment="1">
      <alignment horizontal="left" vertical="center" wrapText="1"/>
    </xf>
    <xf numFmtId="0" fontId="6" fillId="0" borderId="0" xfId="77" applyFont="1" applyFill="1" applyAlignment="1">
      <alignment horizontal="left" vertical="center" wrapText="1"/>
    </xf>
    <xf numFmtId="0" fontId="20" fillId="0" borderId="0" xfId="77" applyFont="1" applyFill="1" applyAlignment="1">
      <alignment horizontal="center" vertical="center" wrapText="1"/>
    </xf>
    <xf numFmtId="0" fontId="3" fillId="0" borderId="0" xfId="77" applyFont="1" applyFill="1" applyAlignment="1">
      <alignment horizontal="center" vertical="center" wrapText="1"/>
    </xf>
    <xf numFmtId="0" fontId="1" fillId="0" borderId="0" xfId="0" applyFont="1" applyFill="1" applyAlignment="1">
      <alignment wrapText="1"/>
    </xf>
    <xf numFmtId="0" fontId="2" fillId="0" borderId="0" xfId="79" applyFont="1" applyFill="1" applyAlignment="1">
      <alignment horizontal="left" vertical="center"/>
    </xf>
    <xf numFmtId="176" fontId="3" fillId="0" borderId="0" xfId="79" applyNumberFormat="1" applyFont="1" applyFill="1" applyAlignment="1">
      <alignment horizontal="left" vertical="center"/>
    </xf>
    <xf numFmtId="0" fontId="4" fillId="0" borderId="0" xfId="79" applyFont="1" applyFill="1" applyAlignment="1">
      <alignment horizontal="center" vertical="center" wrapText="1"/>
    </xf>
    <xf numFmtId="176" fontId="2" fillId="0" borderId="0" xfId="79" applyNumberFormat="1" applyFont="1" applyFill="1" applyAlignment="1">
      <alignment horizontal="right" vertical="center" shrinkToFit="1"/>
    </xf>
    <xf numFmtId="0" fontId="5" fillId="0" borderId="1" xfId="77" applyFont="1" applyFill="1" applyBorder="1" applyAlignment="1">
      <alignment horizontal="center" vertical="center"/>
    </xf>
    <xf numFmtId="0" fontId="21" fillId="0" borderId="1" xfId="77" applyNumberFormat="1" applyFont="1" applyFill="1" applyBorder="1" applyAlignment="1">
      <alignment horizontal="left" vertical="center"/>
    </xf>
    <xf numFmtId="176" fontId="21" fillId="0" borderId="1" xfId="77" applyNumberFormat="1" applyFont="1" applyFill="1" applyBorder="1" applyAlignment="1">
      <alignment horizontal="center" vertical="center"/>
    </xf>
    <xf numFmtId="0" fontId="21" fillId="0" borderId="1" xfId="77" applyNumberFormat="1" applyFont="1" applyFill="1" applyBorder="1" applyAlignment="1">
      <alignment vertical="center"/>
    </xf>
    <xf numFmtId="0" fontId="22" fillId="0" borderId="1" xfId="77" applyNumberFormat="1" applyFont="1" applyFill="1" applyBorder="1" applyAlignment="1">
      <alignment vertical="center"/>
    </xf>
    <xf numFmtId="176" fontId="22" fillId="0" borderId="1" xfId="77" applyNumberFormat="1" applyFont="1" applyFill="1" applyBorder="1" applyAlignment="1">
      <alignment horizontal="center" vertical="center"/>
    </xf>
    <xf numFmtId="0" fontId="22" fillId="0" borderId="1" xfId="77" applyNumberFormat="1" applyFont="1" applyFill="1" applyBorder="1" applyAlignment="1">
      <alignment horizontal="left" vertical="center" wrapText="1"/>
    </xf>
    <xf numFmtId="176" fontId="22" fillId="0" borderId="1" xfId="77" applyNumberFormat="1" applyFont="1" applyFill="1" applyBorder="1" applyAlignment="1">
      <alignment horizontal="center" vertical="center" wrapText="1"/>
    </xf>
    <xf numFmtId="0" fontId="6" fillId="0" borderId="0" xfId="77" applyFont="1" applyFill="1" applyBorder="1" applyAlignment="1">
      <alignment vertical="center" wrapText="1"/>
    </xf>
    <xf numFmtId="0" fontId="3" fillId="0" borderId="0" xfId="79" applyFont="1" applyFill="1" applyAlignment="1">
      <alignment vertical="center"/>
    </xf>
    <xf numFmtId="176" fontId="3" fillId="0" borderId="0" xfId="79" applyNumberFormat="1" applyFont="1" applyFill="1" applyAlignment="1">
      <alignment vertical="center"/>
    </xf>
    <xf numFmtId="0" fontId="0" fillId="0" borderId="0" xfId="0" applyFont="1" applyFill="1" applyAlignment="1"/>
    <xf numFmtId="181" fontId="3" fillId="0" borderId="0" xfId="77" applyNumberFormat="1" applyFont="1" applyFill="1" applyAlignment="1">
      <alignment horizontal="left" vertical="center" wrapText="1"/>
    </xf>
    <xf numFmtId="0" fontId="4" fillId="0" borderId="0" xfId="78" applyNumberFormat="1" applyFont="1" applyFill="1" applyBorder="1" applyAlignment="1">
      <alignment horizontal="center" vertical="center" wrapText="1"/>
    </xf>
    <xf numFmtId="181" fontId="2" fillId="0" borderId="0" xfId="77" applyNumberFormat="1" applyFont="1" applyFill="1" applyAlignment="1">
      <alignment horizontal="right" vertical="center" wrapText="1"/>
    </xf>
    <xf numFmtId="181" fontId="5" fillId="0" borderId="1" xfId="77" applyNumberFormat="1" applyFont="1" applyFill="1" applyBorder="1" applyAlignment="1">
      <alignment horizontal="center" vertical="center" wrapText="1"/>
    </xf>
    <xf numFmtId="0" fontId="1" fillId="0" borderId="1" xfId="77" applyFont="1" applyFill="1" applyBorder="1" applyAlignment="1">
      <alignment horizontal="center" vertical="center" wrapText="1"/>
    </xf>
    <xf numFmtId="0" fontId="1" fillId="0" borderId="1" xfId="49" applyNumberFormat="1" applyFont="1" applyFill="1" applyBorder="1" applyAlignment="1">
      <alignment horizontal="center" vertical="center" wrapText="1"/>
    </xf>
    <xf numFmtId="0" fontId="1" fillId="0" borderId="1" xfId="77" applyNumberFormat="1" applyFont="1" applyFill="1" applyBorder="1" applyAlignment="1">
      <alignment horizontal="center" vertical="center" wrapText="1"/>
    </xf>
    <xf numFmtId="176" fontId="1" fillId="0" borderId="1" xfId="77" applyNumberFormat="1" applyFont="1" applyFill="1" applyBorder="1" applyAlignment="1">
      <alignment horizontal="center" vertical="center" wrapText="1"/>
    </xf>
    <xf numFmtId="181" fontId="3" fillId="0" borderId="0" xfId="77" applyNumberFormat="1" applyFont="1" applyFill="1" applyAlignment="1">
      <alignment horizontal="center" vertical="center" wrapText="1"/>
    </xf>
    <xf numFmtId="176" fontId="2" fillId="0" borderId="0" xfId="79" applyNumberFormat="1" applyFont="1" applyFill="1" applyAlignment="1">
      <alignment vertical="center"/>
    </xf>
    <xf numFmtId="0" fontId="23" fillId="0" borderId="0" xfId="77" applyFont="1" applyFill="1" applyAlignment="1">
      <alignment horizontal="right" vertical="center"/>
    </xf>
    <xf numFmtId="0" fontId="23" fillId="0" borderId="1" xfId="77" applyNumberFormat="1" applyFont="1" applyFill="1" applyBorder="1" applyAlignment="1">
      <alignment horizontal="left" vertical="center"/>
    </xf>
    <xf numFmtId="176" fontId="23" fillId="0" borderId="1" xfId="77" applyNumberFormat="1" applyFont="1" applyFill="1" applyBorder="1" applyAlignment="1">
      <alignment horizontal="center" vertical="center"/>
    </xf>
    <xf numFmtId="0" fontId="6" fillId="0" borderId="1" xfId="77" applyNumberFormat="1" applyFont="1" applyFill="1" applyBorder="1" applyAlignment="1">
      <alignment vertical="center"/>
    </xf>
    <xf numFmtId="176" fontId="6" fillId="0" borderId="1" xfId="77" applyNumberFormat="1" applyFont="1" applyFill="1" applyBorder="1" applyAlignment="1">
      <alignment horizontal="center" vertical="center"/>
    </xf>
    <xf numFmtId="0" fontId="23" fillId="0" borderId="1" xfId="77" applyNumberFormat="1" applyFont="1" applyFill="1" applyBorder="1" applyAlignment="1">
      <alignment vertical="center"/>
    </xf>
    <xf numFmtId="176" fontId="6" fillId="0" borderId="1" xfId="79" applyNumberFormat="1" applyFont="1" applyFill="1" applyBorder="1" applyAlignment="1">
      <alignment horizontal="center" vertical="center"/>
    </xf>
    <xf numFmtId="0" fontId="23" fillId="0" borderId="1" xfId="77" applyNumberFormat="1" applyFont="1" applyFill="1" applyBorder="1" applyAlignment="1">
      <alignment vertical="center" wrapText="1"/>
    </xf>
    <xf numFmtId="0" fontId="6" fillId="0" borderId="1" xfId="77" applyNumberFormat="1" applyFont="1" applyFill="1" applyBorder="1" applyAlignment="1">
      <alignment vertical="center" wrapText="1"/>
    </xf>
    <xf numFmtId="0" fontId="1" fillId="0" borderId="0" xfId="77" applyFont="1" applyFill="1" applyBorder="1" applyAlignment="1">
      <alignment vertical="center" wrapText="1"/>
    </xf>
    <xf numFmtId="0" fontId="23" fillId="0" borderId="1" xfId="77" applyFont="1" applyFill="1" applyBorder="1" applyAlignment="1">
      <alignment horizontal="center" vertical="center" wrapText="1"/>
    </xf>
    <xf numFmtId="0" fontId="23" fillId="0" borderId="1" xfId="77" applyNumberFormat="1" applyFont="1" applyFill="1" applyBorder="1" applyAlignment="1">
      <alignment horizontal="center" vertical="center" wrapText="1"/>
    </xf>
    <xf numFmtId="0" fontId="6" fillId="0" borderId="1" xfId="77" applyNumberFormat="1" applyFont="1" applyFill="1" applyBorder="1" applyAlignment="1">
      <alignment horizontal="center" vertical="center" wrapText="1"/>
    </xf>
    <xf numFmtId="0" fontId="6" fillId="0" borderId="1" xfId="87" applyNumberFormat="1" applyFont="1" applyBorder="1" applyAlignment="1">
      <alignment horizontal="center" vertical="center"/>
    </xf>
    <xf numFmtId="0" fontId="1" fillId="0" borderId="1" xfId="0" applyNumberFormat="1" applyFont="1" applyFill="1" applyBorder="1" applyAlignment="1">
      <alignment horizontal="center" vertical="center"/>
    </xf>
    <xf numFmtId="181" fontId="6" fillId="0" borderId="0" xfId="87" applyNumberFormat="1" applyFont="1" applyFill="1" applyBorder="1" applyAlignment="1">
      <alignment vertical="center"/>
    </xf>
    <xf numFmtId="181" fontId="6" fillId="0" borderId="0" xfId="87" applyNumberFormat="1" applyFont="1" applyFill="1" applyAlignment="1">
      <alignment vertical="center"/>
    </xf>
    <xf numFmtId="0" fontId="6" fillId="0" borderId="0" xfId="87" applyFont="1" applyFill="1" applyAlignment="1">
      <alignment vertical="center"/>
    </xf>
    <xf numFmtId="181" fontId="20" fillId="0" borderId="0" xfId="77" applyNumberFormat="1" applyFont="1" applyFill="1" applyAlignment="1">
      <alignment horizontal="center" vertical="center" wrapText="1"/>
    </xf>
    <xf numFmtId="0" fontId="4" fillId="0" borderId="0" xfId="77" applyFont="1" applyFill="1" applyAlignment="1">
      <alignment horizontal="center" vertical="center"/>
    </xf>
    <xf numFmtId="0" fontId="24" fillId="0" borderId="0" xfId="78" applyNumberFormat="1" applyFont="1" applyFill="1" applyBorder="1" applyAlignment="1">
      <alignment vertical="center" wrapText="1"/>
    </xf>
    <xf numFmtId="182" fontId="25" fillId="0" borderId="0" xfId="77" applyNumberFormat="1" applyFont="1" applyFill="1" applyAlignment="1">
      <alignment horizontal="right" vertical="center" wrapText="1"/>
    </xf>
    <xf numFmtId="181" fontId="25" fillId="0" borderId="0" xfId="77" applyNumberFormat="1" applyFont="1" applyFill="1" applyAlignment="1">
      <alignment horizontal="right" vertical="center" wrapText="1"/>
    </xf>
    <xf numFmtId="0" fontId="2" fillId="0" borderId="1" xfId="77" applyFont="1" applyFill="1" applyBorder="1" applyAlignment="1">
      <alignment horizontal="center" vertical="center" wrapText="1"/>
    </xf>
    <xf numFmtId="0" fontId="2" fillId="0" borderId="1" xfId="77" applyNumberFormat="1" applyFont="1" applyFill="1" applyBorder="1" applyAlignment="1">
      <alignment horizontal="center" vertical="center" wrapText="1"/>
    </xf>
    <xf numFmtId="0" fontId="1" fillId="0" borderId="1" xfId="77" applyFont="1" applyFill="1" applyBorder="1" applyAlignment="1">
      <alignment horizontal="left" vertical="center" wrapText="1"/>
    </xf>
    <xf numFmtId="0" fontId="1" fillId="0" borderId="2" xfId="77" applyFont="1" applyFill="1" applyBorder="1" applyAlignment="1">
      <alignment horizontal="left" vertical="center" wrapText="1"/>
    </xf>
    <xf numFmtId="0" fontId="1" fillId="0" borderId="2" xfId="77" applyNumberFormat="1" applyFont="1" applyFill="1" applyBorder="1" applyAlignment="1">
      <alignment horizontal="center" vertical="center" wrapText="1"/>
    </xf>
    <xf numFmtId="0" fontId="1" fillId="0" borderId="0" xfId="77" applyFont="1" applyFill="1" applyBorder="1" applyAlignment="1">
      <alignment horizontal="left" vertical="center" wrapText="1"/>
    </xf>
    <xf numFmtId="0" fontId="1" fillId="0" borderId="0" xfId="0" applyFont="1" applyFill="1" applyAlignment="1">
      <alignment horizontal="center"/>
    </xf>
    <xf numFmtId="176" fontId="2" fillId="0" borderId="0" xfId="85" applyNumberFormat="1" applyFont="1" applyFill="1" applyBorder="1" applyAlignment="1">
      <alignment horizontal="left" vertical="center"/>
    </xf>
    <xf numFmtId="176" fontId="3" fillId="0" borderId="0" xfId="85" applyNumberFormat="1" applyFont="1" applyFill="1" applyBorder="1" applyAlignment="1">
      <alignment horizontal="left" vertical="center"/>
    </xf>
    <xf numFmtId="176" fontId="3" fillId="0" borderId="0" xfId="85" applyNumberFormat="1" applyFont="1" applyFill="1" applyBorder="1" applyAlignment="1">
      <alignment horizontal="center" vertical="center"/>
    </xf>
    <xf numFmtId="0" fontId="3" fillId="0" borderId="0" xfId="85" applyFont="1" applyFill="1" applyBorder="1" applyAlignment="1">
      <alignment horizontal="center" vertical="center"/>
    </xf>
    <xf numFmtId="0" fontId="1" fillId="0" borderId="0" xfId="49" applyFont="1" applyFill="1" applyAlignment="1">
      <alignment vertical="center"/>
    </xf>
    <xf numFmtId="0" fontId="4" fillId="0" borderId="0" xfId="85" applyFont="1" applyFill="1" applyBorder="1" applyAlignment="1">
      <alignment horizontal="center" vertical="center" wrapText="1"/>
    </xf>
    <xf numFmtId="0" fontId="26" fillId="0" borderId="0" xfId="49" applyFont="1" applyFill="1" applyAlignment="1">
      <alignment horizontal="right" vertical="center"/>
    </xf>
    <xf numFmtId="0" fontId="26" fillId="0" borderId="0" xfId="49" applyFont="1" applyFill="1" applyAlignment="1">
      <alignment horizontal="center" vertical="center"/>
    </xf>
    <xf numFmtId="0" fontId="27" fillId="0" borderId="1" xfId="49" applyFont="1" applyFill="1" applyBorder="1" applyAlignment="1">
      <alignment horizontal="center" vertical="center" wrapText="1"/>
    </xf>
    <xf numFmtId="0" fontId="5" fillId="0" borderId="0" xfId="49" applyFont="1" applyFill="1" applyAlignment="1">
      <alignment vertical="center" wrapText="1"/>
    </xf>
    <xf numFmtId="0" fontId="6" fillId="0" borderId="2" xfId="49" applyFont="1" applyFill="1" applyBorder="1" applyAlignment="1">
      <alignment horizontal="center" vertical="center" wrapText="1"/>
    </xf>
    <xf numFmtId="0" fontId="6" fillId="0" borderId="2" xfId="49" applyFont="1" applyFill="1" applyBorder="1" applyAlignment="1">
      <alignment horizontal="center" vertical="center"/>
    </xf>
    <xf numFmtId="0" fontId="23" fillId="0" borderId="1" xfId="49" applyFont="1" applyFill="1" applyBorder="1" applyAlignment="1">
      <alignment horizontal="center" vertical="center"/>
    </xf>
    <xf numFmtId="178" fontId="23" fillId="0" borderId="1" xfId="49" applyNumberFormat="1" applyFont="1" applyFill="1" applyBorder="1" applyAlignment="1">
      <alignment horizontal="center" vertical="center"/>
    </xf>
    <xf numFmtId="0" fontId="2" fillId="0" borderId="0" xfId="49" applyFont="1" applyFill="1" applyAlignment="1">
      <alignment horizontal="center" vertical="center"/>
    </xf>
    <xf numFmtId="0" fontId="2" fillId="0" borderId="0" xfId="0" applyFont="1" applyFill="1" applyAlignment="1">
      <alignment horizontal="center" vertical="center"/>
    </xf>
    <xf numFmtId="0" fontId="6" fillId="0" borderId="3" xfId="49" applyFont="1" applyFill="1" applyBorder="1" applyAlignment="1">
      <alignment horizontal="center" vertical="center" wrapText="1"/>
    </xf>
    <xf numFmtId="0" fontId="6" fillId="0" borderId="3" xfId="49" applyFont="1" applyFill="1" applyBorder="1" applyAlignment="1">
      <alignment horizontal="center" vertical="center"/>
    </xf>
    <xf numFmtId="0" fontId="6" fillId="0" borderId="1" xfId="49" applyFont="1" applyFill="1" applyBorder="1" applyAlignment="1">
      <alignment horizontal="center" vertical="center" wrapText="1"/>
    </xf>
    <xf numFmtId="178" fontId="6" fillId="0" borderId="1" xfId="49" applyNumberFormat="1" applyFont="1" applyFill="1" applyBorder="1" applyAlignment="1">
      <alignment horizontal="center" vertical="center" wrapText="1"/>
    </xf>
    <xf numFmtId="178" fontId="6" fillId="0" borderId="1" xfId="49" applyNumberFormat="1" applyFont="1" applyFill="1" applyBorder="1" applyAlignment="1">
      <alignment horizontal="center" vertical="center"/>
    </xf>
    <xf numFmtId="183" fontId="6" fillId="0" borderId="1" xfId="49" applyNumberFormat="1" applyFont="1" applyFill="1" applyBorder="1" applyAlignment="1">
      <alignment horizontal="center" vertical="center"/>
    </xf>
    <xf numFmtId="0" fontId="1" fillId="0" borderId="0" xfId="0" applyFont="1" applyFill="1" applyAlignment="1">
      <alignment vertical="center"/>
    </xf>
    <xf numFmtId="0" fontId="6" fillId="0" borderId="4" xfId="49" applyFont="1" applyFill="1" applyBorder="1" applyAlignment="1">
      <alignment horizontal="center" vertical="center"/>
    </xf>
    <xf numFmtId="0" fontId="6" fillId="0" borderId="1" xfId="49" applyFont="1" applyFill="1" applyBorder="1" applyAlignment="1">
      <alignment horizontal="center" vertical="center"/>
    </xf>
    <xf numFmtId="178" fontId="23" fillId="0" borderId="1" xfId="49" applyNumberFormat="1" applyFont="1" applyFill="1" applyBorder="1" applyAlignment="1">
      <alignment horizontal="center" vertical="center" wrapText="1"/>
    </xf>
    <xf numFmtId="183" fontId="1" fillId="0" borderId="0" xfId="0" applyNumberFormat="1" applyFont="1" applyFill="1" applyAlignment="1">
      <alignment vertical="center"/>
    </xf>
    <xf numFmtId="0" fontId="6" fillId="0" borderId="4" xfId="49" applyFont="1" applyFill="1" applyBorder="1" applyAlignment="1">
      <alignment horizontal="center" vertical="center" wrapText="1"/>
    </xf>
    <xf numFmtId="184" fontId="1" fillId="0" borderId="0" xfId="49" applyNumberFormat="1" applyFont="1" applyFill="1" applyAlignment="1">
      <alignment vertical="center"/>
    </xf>
    <xf numFmtId="183" fontId="1" fillId="0" borderId="0" xfId="49" applyNumberFormat="1" applyFont="1" applyFill="1" applyAlignment="1">
      <alignment vertical="center"/>
    </xf>
    <xf numFmtId="176" fontId="3" fillId="0" borderId="0" xfId="85" applyNumberFormat="1" applyFont="1" applyFill="1" applyAlignment="1">
      <alignment vertical="center"/>
    </xf>
    <xf numFmtId="176" fontId="3" fillId="0" borderId="0" xfId="85" applyNumberFormat="1" applyFont="1" applyFill="1" applyAlignment="1">
      <alignment horizontal="center" vertical="center"/>
    </xf>
    <xf numFmtId="0" fontId="2" fillId="0" borderId="5" xfId="77" applyFont="1" applyFill="1" applyBorder="1" applyAlignment="1">
      <alignment horizontal="center" vertical="center" wrapText="1"/>
    </xf>
    <xf numFmtId="0" fontId="2" fillId="0" borderId="6" xfId="77" applyFont="1" applyFill="1" applyBorder="1" applyAlignment="1">
      <alignment horizontal="center" vertical="center" wrapText="1"/>
    </xf>
    <xf numFmtId="0" fontId="2" fillId="0" borderId="7" xfId="77" applyFont="1" applyFill="1" applyBorder="1" applyAlignment="1">
      <alignment horizontal="center" vertical="center" wrapText="1"/>
    </xf>
    <xf numFmtId="176" fontId="2" fillId="0" borderId="1" xfId="77" applyNumberFormat="1" applyFont="1" applyFill="1" applyBorder="1" applyAlignment="1">
      <alignment horizontal="center" vertical="center" wrapText="1"/>
    </xf>
    <xf numFmtId="0" fontId="1" fillId="0" borderId="3" xfId="77" applyFont="1" applyFill="1" applyBorder="1" applyAlignment="1">
      <alignment horizontal="center" vertical="center" wrapText="1"/>
    </xf>
    <xf numFmtId="185" fontId="1" fillId="0" borderId="1" xfId="77" applyNumberFormat="1" applyFont="1" applyFill="1" applyBorder="1" applyAlignment="1">
      <alignment horizontal="center" vertical="center" wrapText="1"/>
    </xf>
    <xf numFmtId="181" fontId="1" fillId="0" borderId="1" xfId="77" applyNumberFormat="1" applyFont="1" applyFill="1" applyBorder="1" applyAlignment="1">
      <alignment horizontal="center" vertical="center" wrapText="1"/>
    </xf>
    <xf numFmtId="181" fontId="1" fillId="0" borderId="1" xfId="77" applyNumberFormat="1" applyFont="1" applyFill="1" applyBorder="1" applyAlignment="1">
      <alignment vertical="center" wrapText="1"/>
    </xf>
    <xf numFmtId="10" fontId="1" fillId="0" borderId="1" xfId="3" applyNumberFormat="1" applyFont="1" applyFill="1" applyBorder="1" applyAlignment="1" applyProtection="1">
      <alignment vertical="center" wrapText="1"/>
    </xf>
    <xf numFmtId="185" fontId="1" fillId="0" borderId="2" xfId="77" applyNumberFormat="1" applyFont="1" applyFill="1" applyBorder="1" applyAlignment="1">
      <alignment horizontal="center" vertical="center" wrapText="1"/>
    </xf>
    <xf numFmtId="185" fontId="1" fillId="0" borderId="4" xfId="77" applyNumberFormat="1" applyFont="1" applyFill="1" applyBorder="1" applyAlignment="1">
      <alignment horizontal="center" vertical="center" wrapText="1"/>
    </xf>
    <xf numFmtId="185" fontId="1" fillId="0" borderId="3" xfId="77"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Border="1" applyAlignment="1"/>
    <xf numFmtId="0" fontId="2" fillId="0" borderId="0" xfId="77" applyFont="1" applyFill="1" applyBorder="1" applyAlignment="1">
      <alignment horizontal="left" vertical="center"/>
    </xf>
    <xf numFmtId="0" fontId="3" fillId="0" borderId="0" xfId="77" applyFont="1" applyFill="1" applyBorder="1" applyAlignment="1">
      <alignment horizontal="left" vertical="center" wrapText="1"/>
    </xf>
    <xf numFmtId="177" fontId="3" fillId="0" borderId="0" xfId="77" applyNumberFormat="1" applyFont="1" applyFill="1" applyBorder="1" applyAlignment="1">
      <alignment horizontal="left" vertical="center" wrapText="1"/>
    </xf>
    <xf numFmtId="0" fontId="1" fillId="0" borderId="0" xfId="77" applyFont="1" applyFill="1" applyBorder="1" applyAlignment="1">
      <alignment horizontal="right" vertical="center" wrapText="1"/>
    </xf>
    <xf numFmtId="0" fontId="2" fillId="0" borderId="0" xfId="77" applyFont="1" applyFill="1" applyBorder="1" applyAlignment="1">
      <alignment horizontal="right" vertical="center" wrapText="1"/>
    </xf>
    <xf numFmtId="0" fontId="5" fillId="0" borderId="2" xfId="77" applyNumberFormat="1" applyFont="1" applyFill="1" applyBorder="1" applyAlignment="1">
      <alignment horizontal="center" vertical="center" wrapText="1"/>
    </xf>
    <xf numFmtId="0" fontId="5" fillId="0" borderId="5" xfId="77" applyNumberFormat="1" applyFont="1" applyFill="1" applyBorder="1" applyAlignment="1">
      <alignment horizontal="center" vertical="center" wrapText="1"/>
    </xf>
    <xf numFmtId="0" fontId="5" fillId="0" borderId="6" xfId="77" applyNumberFormat="1" applyFont="1" applyFill="1" applyBorder="1" applyAlignment="1">
      <alignment horizontal="center" vertical="center" wrapText="1"/>
    </xf>
    <xf numFmtId="0" fontId="5" fillId="0" borderId="7" xfId="77" applyNumberFormat="1" applyFont="1" applyFill="1" applyBorder="1" applyAlignment="1">
      <alignment horizontal="center" vertical="center" wrapText="1"/>
    </xf>
    <xf numFmtId="0" fontId="5" fillId="0" borderId="4" xfId="77" applyNumberFormat="1" applyFont="1" applyFill="1" applyBorder="1" applyAlignment="1">
      <alignment horizontal="center" vertical="center" wrapText="1"/>
    </xf>
    <xf numFmtId="0" fontId="5" fillId="0" borderId="1" xfId="77" applyNumberFormat="1" applyFont="1" applyFill="1" applyBorder="1" applyAlignment="1">
      <alignment horizontal="center" vertical="center" wrapText="1"/>
    </xf>
    <xf numFmtId="0" fontId="3" fillId="0" borderId="0" xfId="77" applyFont="1" applyFill="1" applyBorder="1" applyAlignment="1">
      <alignment horizontal="center" vertical="center" wrapText="1"/>
    </xf>
    <xf numFmtId="177" fontId="3" fillId="0" borderId="0" xfId="77" applyNumberFormat="1" applyFont="1" applyFill="1" applyBorder="1" applyAlignment="1">
      <alignment horizontal="center" vertical="center" wrapText="1"/>
    </xf>
    <xf numFmtId="0" fontId="4" fillId="0" borderId="8" xfId="85" applyFont="1" applyFill="1" applyBorder="1" applyAlignment="1">
      <alignment horizontal="center" vertical="center" wrapText="1"/>
    </xf>
    <xf numFmtId="0" fontId="4" fillId="0" borderId="9" xfId="85" applyFont="1" applyFill="1" applyBorder="1" applyAlignment="1">
      <alignment horizontal="center" vertical="center" wrapText="1"/>
    </xf>
    <xf numFmtId="0" fontId="28" fillId="0" borderId="0" xfId="49" applyFont="1" applyFill="1" applyAlignment="1">
      <alignment horizontal="right" vertical="center"/>
    </xf>
    <xf numFmtId="0" fontId="5" fillId="0" borderId="1" xfId="49" applyFont="1" applyFill="1" applyBorder="1" applyAlignment="1">
      <alignment horizontal="center" vertical="center"/>
    </xf>
    <xf numFmtId="0" fontId="23" fillId="0" borderId="1" xfId="49" applyFont="1" applyFill="1" applyBorder="1" applyAlignment="1">
      <alignment horizontal="left" vertical="center"/>
    </xf>
    <xf numFmtId="0" fontId="6" fillId="0" borderId="1" xfId="49" applyFont="1" applyFill="1" applyBorder="1" applyAlignment="1">
      <alignment horizontal="left" vertical="center" wrapText="1"/>
    </xf>
    <xf numFmtId="0" fontId="23" fillId="0" borderId="1" xfId="49" applyFont="1" applyFill="1" applyBorder="1" applyAlignment="1">
      <alignment horizontal="left" vertical="center" wrapText="1"/>
    </xf>
    <xf numFmtId="0" fontId="2" fillId="0" borderId="0" xfId="49" applyFont="1" applyFill="1" applyAlignment="1">
      <alignment vertical="center"/>
    </xf>
    <xf numFmtId="0" fontId="6" fillId="0" borderId="1" xfId="49" applyFont="1" applyFill="1" applyBorder="1" applyAlignment="1">
      <alignment horizontal="left" vertical="center"/>
    </xf>
    <xf numFmtId="176" fontId="6" fillId="0" borderId="1" xfId="85" applyNumberFormat="1" applyFont="1" applyFill="1" applyBorder="1" applyAlignment="1">
      <alignment vertical="center"/>
    </xf>
    <xf numFmtId="0" fontId="3" fillId="0" borderId="0" xfId="66" applyFont="1" applyFill="1" applyBorder="1" applyAlignment="1">
      <alignment horizontal="left" vertical="center"/>
    </xf>
    <xf numFmtId="0" fontId="1" fillId="0" borderId="0" xfId="66" applyFill="1" applyBorder="1" applyAlignment="1">
      <alignment vertical="center"/>
    </xf>
    <xf numFmtId="0" fontId="25" fillId="0" borderId="0" xfId="66" applyFont="1" applyFill="1" applyBorder="1" applyAlignment="1">
      <alignment horizontal="right" vertical="center"/>
    </xf>
    <xf numFmtId="0" fontId="29" fillId="0" borderId="0" xfId="66" applyFont="1" applyFill="1" applyBorder="1" applyAlignment="1">
      <alignment vertical="center"/>
    </xf>
    <xf numFmtId="0" fontId="30" fillId="0" borderId="0" xfId="66" applyFont="1" applyFill="1" applyBorder="1" applyAlignment="1">
      <alignment horizontal="center" vertical="center"/>
    </xf>
    <xf numFmtId="0" fontId="25" fillId="0" borderId="0" xfId="66" applyFont="1" applyFill="1" applyBorder="1" applyAlignment="1">
      <alignment vertical="center"/>
    </xf>
    <xf numFmtId="176" fontId="1" fillId="0" borderId="0" xfId="66" applyNumberFormat="1" applyFont="1" applyFill="1" applyBorder="1" applyAlignment="1">
      <alignment horizontal="center" vertical="center"/>
    </xf>
    <xf numFmtId="0" fontId="2" fillId="0" borderId="0" xfId="66" applyFont="1" applyFill="1" applyBorder="1" applyAlignment="1">
      <alignment horizontal="left" vertical="center"/>
    </xf>
    <xf numFmtId="176" fontId="3" fillId="0" borderId="0" xfId="66" applyNumberFormat="1" applyFont="1" applyFill="1" applyBorder="1" applyAlignment="1">
      <alignment horizontal="center" vertical="center"/>
    </xf>
    <xf numFmtId="0" fontId="4" fillId="0" borderId="0" xfId="62" applyFont="1" applyFill="1" applyBorder="1" applyAlignment="1" applyProtection="1">
      <alignment horizontal="center" vertical="center"/>
      <protection locked="0"/>
    </xf>
    <xf numFmtId="181" fontId="2" fillId="0" borderId="0" xfId="66" applyNumberFormat="1" applyFont="1" applyFill="1" applyAlignment="1">
      <alignment horizontal="right" vertical="center"/>
    </xf>
    <xf numFmtId="0" fontId="5" fillId="0" borderId="1" xfId="62" applyNumberFormat="1" applyFont="1" applyFill="1" applyBorder="1" applyAlignment="1" applyProtection="1">
      <alignment horizontal="center" vertical="center" shrinkToFit="1"/>
      <protection locked="0"/>
    </xf>
    <xf numFmtId="176" fontId="5" fillId="0" borderId="1" xfId="63" applyNumberFormat="1" applyFont="1" applyFill="1" applyBorder="1" applyAlignment="1" applyProtection="1">
      <alignment horizontal="center" vertical="center" wrapText="1"/>
      <protection locked="0"/>
    </xf>
    <xf numFmtId="0" fontId="31" fillId="0" borderId="3" xfId="66" applyFont="1" applyFill="1" applyBorder="1" applyAlignment="1">
      <alignment horizontal="center" vertical="center" wrapText="1"/>
    </xf>
    <xf numFmtId="176" fontId="2" fillId="0" borderId="1" xfId="4" applyNumberFormat="1" applyFont="1" applyFill="1" applyBorder="1" applyAlignment="1">
      <alignment horizontal="center" vertical="center" wrapText="1"/>
    </xf>
    <xf numFmtId="0" fontId="1" fillId="0" borderId="1" xfId="52" applyFont="1" applyFill="1" applyBorder="1" applyAlignment="1" applyProtection="1">
      <alignment horizontal="left" vertical="center" wrapText="1"/>
      <protection locked="0"/>
    </xf>
    <xf numFmtId="176" fontId="1" fillId="0" borderId="1" xfId="4" applyNumberFormat="1" applyFont="1" applyFill="1" applyBorder="1" applyAlignment="1">
      <alignment horizontal="center" vertical="center" wrapText="1"/>
    </xf>
    <xf numFmtId="176" fontId="1" fillId="0" borderId="1" xfId="52" applyNumberFormat="1" applyFont="1" applyFill="1" applyBorder="1" applyAlignment="1" applyProtection="1">
      <alignment horizontal="center" vertical="center"/>
      <protection locked="0"/>
    </xf>
    <xf numFmtId="0" fontId="1" fillId="0" borderId="0" xfId="52" applyFont="1" applyFill="1" applyAlignment="1" applyProtection="1">
      <alignment vertical="center"/>
      <protection locked="0"/>
    </xf>
    <xf numFmtId="0" fontId="3" fillId="0" borderId="0" xfId="71" applyFont="1" applyFill="1" applyBorder="1" applyAlignment="1">
      <alignment horizontal="left" vertical="center"/>
    </xf>
    <xf numFmtId="0" fontId="1" fillId="0" borderId="0" xfId="71" applyFill="1" applyBorder="1" applyAlignment="1">
      <alignment vertical="center"/>
    </xf>
    <xf numFmtId="0" fontId="29" fillId="0" borderId="0" xfId="71" applyFont="1" applyFill="1" applyBorder="1" applyAlignment="1">
      <alignment horizontal="right" vertical="center"/>
    </xf>
    <xf numFmtId="0" fontId="29" fillId="0" borderId="0" xfId="66" applyFont="1" applyFill="1" applyBorder="1" applyAlignment="1">
      <alignment vertical="center" wrapText="1"/>
    </xf>
    <xf numFmtId="0" fontId="30" fillId="0" borderId="0" xfId="66" applyFont="1" applyFill="1" applyBorder="1" applyAlignment="1">
      <alignment vertical="center" wrapText="1"/>
    </xf>
    <xf numFmtId="0" fontId="1" fillId="0" borderId="0" xfId="66" applyFill="1" applyBorder="1" applyAlignment="1">
      <alignment vertical="center" wrapText="1"/>
    </xf>
    <xf numFmtId="0" fontId="2" fillId="0" borderId="0" xfId="66" applyFont="1" applyFill="1" applyBorder="1" applyAlignment="1">
      <alignment vertical="center" wrapText="1"/>
    </xf>
    <xf numFmtId="0" fontId="30" fillId="0" borderId="0" xfId="66" applyFont="1" applyFill="1" applyBorder="1" applyAlignment="1">
      <alignment horizontal="center" vertical="center" wrapText="1"/>
    </xf>
    <xf numFmtId="0" fontId="25" fillId="0" borderId="0" xfId="66" applyFont="1" applyFill="1" applyBorder="1" applyAlignment="1">
      <alignment vertical="center" wrapText="1"/>
    </xf>
    <xf numFmtId="176" fontId="1" fillId="0" borderId="0" xfId="66" applyNumberFormat="1" applyFont="1" applyFill="1" applyBorder="1" applyAlignment="1">
      <alignment horizontal="center" vertical="center" wrapText="1"/>
    </xf>
    <xf numFmtId="0" fontId="23" fillId="0" borderId="0" xfId="58" applyFont="1" applyFill="1" applyBorder="1" applyAlignment="1">
      <alignment horizontal="left" vertical="center"/>
    </xf>
    <xf numFmtId="0" fontId="3" fillId="0" borderId="0" xfId="63" applyFont="1" applyFill="1" applyBorder="1" applyAlignment="1" applyProtection="1">
      <alignment horizontal="center" vertical="center" wrapText="1"/>
      <protection locked="0"/>
    </xf>
    <xf numFmtId="3" fontId="4" fillId="0" borderId="0" xfId="71" applyNumberFormat="1" applyFont="1" applyFill="1" applyBorder="1" applyAlignment="1" applyProtection="1">
      <alignment horizontal="center" vertical="center" wrapText="1"/>
      <protection locked="0"/>
    </xf>
    <xf numFmtId="177" fontId="2" fillId="0" borderId="0" xfId="66" applyNumberFormat="1" applyFont="1" applyFill="1" applyAlignment="1">
      <alignment horizontal="right" vertical="center"/>
    </xf>
    <xf numFmtId="0" fontId="5" fillId="0" borderId="1" xfId="58" applyFont="1" applyFill="1" applyBorder="1" applyAlignment="1">
      <alignment horizontal="center" vertical="center"/>
    </xf>
    <xf numFmtId="0" fontId="5" fillId="0" borderId="2" xfId="54" applyFont="1" applyFill="1" applyBorder="1" applyAlignment="1" applyProtection="1">
      <alignment horizontal="center" vertical="center" wrapText="1"/>
      <protection locked="0"/>
    </xf>
    <xf numFmtId="176" fontId="32" fillId="0" borderId="1" xfId="66" applyNumberFormat="1" applyFont="1" applyFill="1" applyBorder="1" applyAlignment="1">
      <alignment horizontal="left" vertical="center" wrapText="1"/>
    </xf>
    <xf numFmtId="176" fontId="23" fillId="0" borderId="1" xfId="66" applyNumberFormat="1" applyFont="1" applyFill="1" applyBorder="1" applyAlignment="1">
      <alignment horizontal="center" vertical="center" wrapText="1"/>
    </xf>
    <xf numFmtId="179" fontId="23" fillId="0" borderId="1" xfId="66" applyNumberFormat="1" applyFont="1" applyFill="1" applyBorder="1" applyAlignment="1">
      <alignment horizontal="center" vertical="center" wrapText="1"/>
    </xf>
    <xf numFmtId="176" fontId="6" fillId="0" borderId="1" xfId="66" applyNumberFormat="1" applyFont="1" applyFill="1" applyBorder="1" applyAlignment="1">
      <alignment horizontal="left" vertical="center" wrapText="1"/>
    </xf>
    <xf numFmtId="176" fontId="1" fillId="0" borderId="10" xfId="0" applyNumberFormat="1" applyFont="1" applyFill="1" applyBorder="1" applyAlignment="1" applyProtection="1">
      <alignment horizontal="center" vertical="center" wrapText="1"/>
    </xf>
    <xf numFmtId="176" fontId="25" fillId="0" borderId="10" xfId="0" applyNumberFormat="1" applyFont="1" applyFill="1" applyBorder="1" applyAlignment="1" applyProtection="1">
      <alignment horizontal="center" vertical="center"/>
    </xf>
    <xf numFmtId="179" fontId="6" fillId="0" borderId="1" xfId="66" applyNumberFormat="1" applyFont="1" applyFill="1" applyBorder="1" applyAlignment="1">
      <alignment horizontal="center" vertical="center" wrapText="1"/>
    </xf>
    <xf numFmtId="176" fontId="33" fillId="0" borderId="1" xfId="66" applyNumberFormat="1" applyFont="1" applyFill="1" applyBorder="1" applyAlignment="1">
      <alignment horizontal="left" vertical="center" wrapText="1"/>
    </xf>
    <xf numFmtId="0" fontId="25" fillId="0" borderId="10" xfId="0" applyFont="1" applyFill="1" applyBorder="1" applyAlignment="1" applyProtection="1">
      <alignment horizontal="center" vertical="center"/>
    </xf>
    <xf numFmtId="176" fontId="23" fillId="0" borderId="1" xfId="69" applyNumberFormat="1" applyFont="1" applyFill="1" applyBorder="1" applyAlignment="1">
      <alignment horizontal="center" vertical="center" wrapText="1"/>
    </xf>
    <xf numFmtId="0" fontId="1" fillId="0" borderId="11" xfId="88" applyNumberFormat="1" applyFont="1" applyFill="1" applyBorder="1" applyAlignment="1">
      <alignment horizontal="center" vertical="center"/>
    </xf>
    <xf numFmtId="0" fontId="1" fillId="0" borderId="12" xfId="88" applyNumberFormat="1" applyFont="1" applyFill="1" applyBorder="1" applyAlignment="1">
      <alignment horizontal="center" vertical="center"/>
    </xf>
    <xf numFmtId="0" fontId="1" fillId="0" borderId="13" xfId="88" applyNumberFormat="1" applyFont="1" applyFill="1" applyBorder="1" applyAlignment="1">
      <alignment horizontal="center" vertical="center"/>
    </xf>
    <xf numFmtId="0" fontId="1" fillId="0" borderId="1" xfId="88" applyNumberFormat="1" applyFont="1" applyFill="1" applyBorder="1" applyAlignment="1">
      <alignment horizontal="center" vertical="center"/>
    </xf>
    <xf numFmtId="176" fontId="23" fillId="0" borderId="1" xfId="66" applyNumberFormat="1" applyFont="1" applyFill="1" applyBorder="1" applyAlignment="1">
      <alignment horizontal="left" vertical="center" wrapText="1"/>
    </xf>
    <xf numFmtId="176" fontId="6" fillId="0" borderId="1" xfId="69" applyNumberFormat="1" applyFont="1" applyFill="1" applyBorder="1" applyAlignment="1">
      <alignment horizontal="center" vertical="center" wrapText="1"/>
    </xf>
    <xf numFmtId="0" fontId="6" fillId="0" borderId="1" xfId="53" applyNumberFormat="1" applyFont="1" applyFill="1" applyBorder="1" applyAlignment="1" applyProtection="1">
      <alignment horizontal="center" vertical="center" wrapText="1"/>
    </xf>
    <xf numFmtId="0" fontId="6" fillId="0" borderId="1" xfId="53" applyNumberFormat="1" applyFont="1" applyFill="1" applyBorder="1" applyAlignment="1">
      <alignment horizontal="center" vertical="center" wrapText="1"/>
    </xf>
    <xf numFmtId="0" fontId="23" fillId="0" borderId="1" xfId="53" applyNumberFormat="1" applyFont="1" applyFill="1" applyBorder="1" applyAlignment="1">
      <alignment horizontal="center" vertical="center" wrapText="1"/>
    </xf>
    <xf numFmtId="176" fontId="34" fillId="0" borderId="10" xfId="0" applyNumberFormat="1" applyFont="1" applyFill="1" applyBorder="1" applyAlignment="1" applyProtection="1">
      <alignment vertical="center" wrapText="1"/>
    </xf>
    <xf numFmtId="10" fontId="23" fillId="0" borderId="1" xfId="69" applyNumberFormat="1" applyFont="1" applyFill="1" applyBorder="1" applyAlignment="1">
      <alignment horizontal="center" vertical="center" wrapText="1"/>
    </xf>
    <xf numFmtId="0" fontId="6" fillId="0" borderId="1" xfId="58" applyFont="1" applyFill="1" applyBorder="1" applyAlignment="1">
      <alignment horizontal="left" vertical="center"/>
    </xf>
    <xf numFmtId="176" fontId="1" fillId="0" borderId="1" xfId="66" applyNumberFormat="1" applyFont="1" applyFill="1" applyBorder="1" applyAlignment="1">
      <alignment horizontal="center" vertical="center" wrapText="1"/>
    </xf>
    <xf numFmtId="0" fontId="23" fillId="0" borderId="1" xfId="58" applyFont="1" applyFill="1" applyBorder="1" applyAlignment="1">
      <alignment horizontal="center" vertical="center"/>
    </xf>
    <xf numFmtId="176" fontId="2" fillId="0" borderId="1" xfId="66" applyNumberFormat="1" applyFont="1" applyFill="1" applyBorder="1" applyAlignment="1">
      <alignment horizontal="center" vertical="center" wrapText="1"/>
    </xf>
    <xf numFmtId="0" fontId="30" fillId="2" borderId="0" xfId="66" applyFont="1" applyFill="1" applyBorder="1" applyAlignment="1">
      <alignment vertical="center" wrapText="1"/>
    </xf>
    <xf numFmtId="0" fontId="1" fillId="0" borderId="0" xfId="66" applyFont="1" applyFill="1" applyBorder="1" applyAlignment="1">
      <alignment vertical="center"/>
    </xf>
    <xf numFmtId="0" fontId="30" fillId="0" borderId="0" xfId="66" applyFont="1" applyFill="1" applyBorder="1" applyAlignment="1">
      <alignment vertical="center"/>
    </xf>
    <xf numFmtId="0" fontId="2" fillId="0" borderId="0" xfId="66" applyFont="1" applyFill="1" applyBorder="1" applyAlignment="1">
      <alignment vertical="center"/>
    </xf>
    <xf numFmtId="0" fontId="35" fillId="0" borderId="0" xfId="66" applyFont="1" applyFill="1" applyBorder="1" applyAlignment="1">
      <alignment horizontal="center" vertical="center"/>
    </xf>
    <xf numFmtId="177" fontId="1" fillId="0" borderId="0" xfId="66" applyNumberFormat="1" applyFont="1" applyFill="1" applyBorder="1" applyAlignment="1">
      <alignment horizontal="center" vertical="center"/>
    </xf>
    <xf numFmtId="179" fontId="1" fillId="0" borderId="0" xfId="66" applyNumberFormat="1" applyFont="1" applyFill="1" applyBorder="1" applyAlignment="1">
      <alignment horizontal="center" vertical="center"/>
    </xf>
    <xf numFmtId="0" fontId="36" fillId="0" borderId="0" xfId="0" applyFont="1" applyFill="1" applyAlignment="1"/>
    <xf numFmtId="177" fontId="3" fillId="0" borderId="0" xfId="66" applyNumberFormat="1" applyFont="1" applyFill="1" applyBorder="1" applyAlignment="1">
      <alignment horizontal="center" vertical="center"/>
    </xf>
    <xf numFmtId="179" fontId="3" fillId="0" borderId="0" xfId="66" applyNumberFormat="1" applyFont="1" applyFill="1" applyBorder="1" applyAlignment="1">
      <alignment horizontal="center" vertical="center"/>
    </xf>
    <xf numFmtId="0" fontId="4" fillId="0" borderId="0" xfId="62" applyFont="1" applyFill="1" applyAlignment="1" applyProtection="1">
      <alignment horizontal="center" vertical="center"/>
      <protection locked="0"/>
    </xf>
    <xf numFmtId="179" fontId="4" fillId="0" borderId="0" xfId="62" applyNumberFormat="1" applyFont="1" applyFill="1" applyAlignment="1" applyProtection="1">
      <alignment horizontal="center" vertical="center"/>
      <protection locked="0"/>
    </xf>
    <xf numFmtId="179" fontId="2" fillId="0" borderId="0" xfId="66" applyNumberFormat="1" applyFont="1" applyFill="1" applyAlignment="1">
      <alignment horizontal="right" vertical="center"/>
    </xf>
    <xf numFmtId="0" fontId="5" fillId="0" borderId="2" xfId="58" applyFont="1" applyFill="1" applyBorder="1" applyAlignment="1">
      <alignment horizontal="center" vertical="center"/>
    </xf>
    <xf numFmtId="179" fontId="5" fillId="0" borderId="2" xfId="54" applyNumberFormat="1" applyFont="1" applyFill="1" applyBorder="1" applyAlignment="1" applyProtection="1">
      <alignment horizontal="center" vertical="center" wrapText="1"/>
      <protection locked="0"/>
    </xf>
    <xf numFmtId="0" fontId="32" fillId="0" borderId="1" xfId="66" applyFont="1" applyFill="1" applyBorder="1" applyAlignment="1">
      <alignment horizontal="left" vertical="center" wrapText="1"/>
    </xf>
    <xf numFmtId="0" fontId="33" fillId="0" borderId="1" xfId="66" applyFont="1" applyFill="1" applyBorder="1" applyAlignment="1">
      <alignment horizontal="left" vertical="center" wrapText="1"/>
    </xf>
    <xf numFmtId="176" fontId="1" fillId="0" borderId="1" xfId="88" applyNumberFormat="1" applyFont="1" applyFill="1" applyBorder="1" applyAlignment="1">
      <alignment horizontal="center" vertical="center"/>
    </xf>
    <xf numFmtId="176" fontId="1" fillId="0" borderId="14" xfId="88" applyNumberFormat="1" applyFont="1" applyFill="1" applyBorder="1" applyAlignment="1">
      <alignment horizontal="center" vertical="center"/>
    </xf>
    <xf numFmtId="0" fontId="1" fillId="0" borderId="14" xfId="88" applyNumberFormat="1" applyFont="1" applyFill="1" applyBorder="1" applyAlignment="1">
      <alignment horizontal="center" vertical="center"/>
    </xf>
    <xf numFmtId="0" fontId="23" fillId="0" borderId="1" xfId="66" applyNumberFormat="1" applyFont="1" applyFill="1" applyBorder="1" applyAlignment="1">
      <alignment horizontal="center" vertical="center" wrapText="1"/>
    </xf>
    <xf numFmtId="0" fontId="1" fillId="0" borderId="15" xfId="88" applyNumberFormat="1" applyFont="1" applyFill="1" applyBorder="1" applyAlignment="1">
      <alignment horizontal="center" vertical="center"/>
    </xf>
    <xf numFmtId="0" fontId="6" fillId="0" borderId="1" xfId="66" applyFont="1" applyFill="1" applyBorder="1" applyAlignment="1">
      <alignment horizontal="left" vertical="center" wrapText="1"/>
    </xf>
    <xf numFmtId="0" fontId="1" fillId="0" borderId="16" xfId="88" applyNumberFormat="1" applyFont="1" applyFill="1" applyBorder="1" applyAlignment="1">
      <alignment horizontal="center" vertical="center"/>
    </xf>
    <xf numFmtId="0" fontId="23" fillId="0" borderId="1" xfId="69" applyNumberFormat="1" applyFont="1" applyFill="1" applyBorder="1" applyAlignment="1">
      <alignment horizontal="center" vertical="center" wrapText="1"/>
    </xf>
    <xf numFmtId="0" fontId="6" fillId="0" borderId="1" xfId="66" applyNumberFormat="1" applyFont="1" applyFill="1" applyBorder="1" applyAlignment="1">
      <alignment horizontal="center" vertical="center" wrapText="1"/>
    </xf>
    <xf numFmtId="0" fontId="6" fillId="0" borderId="1" xfId="69" applyNumberFormat="1" applyFont="1" applyFill="1" applyBorder="1" applyAlignment="1">
      <alignment horizontal="center" vertical="center" wrapText="1"/>
    </xf>
    <xf numFmtId="0" fontId="23" fillId="0" borderId="1" xfId="66" applyFont="1" applyFill="1" applyBorder="1" applyAlignment="1">
      <alignment horizontal="left" vertical="center"/>
    </xf>
    <xf numFmtId="0" fontId="6" fillId="0" borderId="1" xfId="66" applyFont="1" applyFill="1" applyBorder="1" applyAlignment="1">
      <alignment horizontal="left" vertical="center"/>
    </xf>
    <xf numFmtId="0" fontId="32" fillId="0" borderId="1" xfId="66" applyFont="1" applyFill="1" applyBorder="1" applyAlignment="1">
      <alignment horizontal="center" vertical="center" wrapText="1"/>
    </xf>
    <xf numFmtId="176" fontId="6" fillId="0" borderId="1" xfId="58" applyNumberFormat="1" applyFont="1" applyFill="1" applyBorder="1" applyAlignment="1">
      <alignment horizontal="center" vertical="center"/>
    </xf>
    <xf numFmtId="179" fontId="1" fillId="0" borderId="1" xfId="72" applyNumberFormat="1" applyFont="1" applyFill="1" applyBorder="1" applyAlignment="1" applyProtection="1">
      <alignment horizontal="center" vertical="center"/>
    </xf>
    <xf numFmtId="179" fontId="2" fillId="0" borderId="1" xfId="66" applyNumberFormat="1" applyFont="1" applyFill="1" applyBorder="1" applyAlignment="1">
      <alignment horizontal="center" vertical="center" wrapText="1"/>
    </xf>
    <xf numFmtId="0" fontId="1" fillId="0" borderId="0" xfId="66" applyNumberFormat="1" applyFont="1" applyFill="1" applyBorder="1" applyAlignment="1">
      <alignment horizontal="center" vertical="center" wrapText="1"/>
    </xf>
    <xf numFmtId="179" fontId="1" fillId="0" borderId="0" xfId="66" applyNumberFormat="1" applyFont="1" applyFill="1" applyBorder="1" applyAlignment="1">
      <alignment horizontal="center" vertical="center" wrapText="1"/>
    </xf>
    <xf numFmtId="0" fontId="23" fillId="0" borderId="0" xfId="58" applyFont="1" applyFill="1" applyBorder="1" applyAlignment="1">
      <alignment horizontal="left" vertical="center" wrapText="1"/>
    </xf>
    <xf numFmtId="0" fontId="3" fillId="0" borderId="0" xfId="71" applyNumberFormat="1" applyFont="1" applyFill="1" applyBorder="1" applyAlignment="1">
      <alignment horizontal="center" vertical="center" wrapText="1"/>
    </xf>
    <xf numFmtId="179" fontId="3" fillId="0" borderId="0" xfId="71" applyNumberFormat="1" applyFont="1" applyFill="1" applyBorder="1" applyAlignment="1">
      <alignment horizontal="center" vertical="center" wrapText="1"/>
    </xf>
    <xf numFmtId="3" fontId="37" fillId="0" borderId="0" xfId="71" applyNumberFormat="1" applyFont="1" applyFill="1" applyAlignment="1" applyProtection="1">
      <alignment horizontal="center" vertical="center" wrapText="1"/>
      <protection locked="0"/>
    </xf>
    <xf numFmtId="0" fontId="37" fillId="0" borderId="0" xfId="71" applyNumberFormat="1" applyFont="1" applyFill="1" applyAlignment="1" applyProtection="1">
      <alignment horizontal="center" vertical="center" wrapText="1"/>
      <protection locked="0"/>
    </xf>
    <xf numFmtId="179" fontId="37" fillId="0" borderId="0" xfId="71" applyNumberFormat="1" applyFont="1" applyFill="1" applyAlignment="1" applyProtection="1">
      <alignment horizontal="center" vertical="center" wrapText="1"/>
      <protection locked="0"/>
    </xf>
    <xf numFmtId="177" fontId="2" fillId="0" borderId="0" xfId="66" applyNumberFormat="1" applyFont="1" applyFill="1" applyAlignment="1">
      <alignment horizontal="right" vertical="center" wrapText="1"/>
    </xf>
    <xf numFmtId="177" fontId="2" fillId="0" borderId="0" xfId="66" applyNumberFormat="1" applyFont="1" applyFill="1" applyAlignment="1">
      <alignment horizontal="center" vertical="center" wrapText="1"/>
    </xf>
    <xf numFmtId="0" fontId="2" fillId="0" borderId="0" xfId="66" applyNumberFormat="1" applyFont="1" applyFill="1" applyAlignment="1">
      <alignment horizontal="center" vertical="center" wrapText="1"/>
    </xf>
    <xf numFmtId="179" fontId="2" fillId="0" borderId="0" xfId="66" applyNumberFormat="1" applyFont="1" applyFill="1" applyAlignment="1">
      <alignment horizontal="center" vertical="center" wrapText="1"/>
    </xf>
    <xf numFmtId="0" fontId="5" fillId="0" borderId="2" xfId="62" applyNumberFormat="1" applyFont="1" applyFill="1" applyBorder="1" applyAlignment="1" applyProtection="1">
      <alignment horizontal="center" vertical="center" shrinkToFit="1"/>
      <protection locked="0"/>
    </xf>
    <xf numFmtId="0" fontId="5" fillId="0" borderId="2" xfId="54" applyNumberFormat="1" applyFont="1" applyFill="1" applyBorder="1" applyAlignment="1" applyProtection="1">
      <alignment horizontal="center" vertical="center" wrapText="1"/>
      <protection locked="0"/>
    </xf>
    <xf numFmtId="0" fontId="23" fillId="0" borderId="1" xfId="58" applyFont="1" applyFill="1" applyBorder="1" applyAlignment="1">
      <alignment horizontal="left" vertical="center"/>
    </xf>
    <xf numFmtId="0" fontId="23" fillId="0" borderId="1" xfId="53" applyNumberFormat="1" applyFont="1" applyFill="1" applyBorder="1" applyAlignment="1">
      <alignment horizontal="center" vertical="center"/>
    </xf>
    <xf numFmtId="179" fontId="23" fillId="0" borderId="1" xfId="53" applyNumberFormat="1" applyFont="1" applyFill="1" applyBorder="1" applyAlignment="1">
      <alignment horizontal="center" vertical="center"/>
    </xf>
    <xf numFmtId="0" fontId="6" fillId="0" borderId="1" xfId="53" applyNumberFormat="1" applyFont="1" applyFill="1" applyBorder="1" applyAlignment="1">
      <alignment horizontal="center" vertical="center"/>
    </xf>
    <xf numFmtId="179" fontId="6" fillId="0" borderId="1" xfId="53" applyNumberFormat="1" applyFont="1" applyFill="1" applyBorder="1" applyAlignment="1">
      <alignment horizontal="center" vertical="center"/>
    </xf>
    <xf numFmtId="0" fontId="1" fillId="0" borderId="0" xfId="52" applyFont="1" applyFill="1" applyAlignment="1" applyProtection="1">
      <protection locked="0"/>
    </xf>
    <xf numFmtId="0" fontId="38" fillId="0" borderId="0" xfId="52" applyFont="1" applyFill="1" applyAlignment="1" applyProtection="1">
      <alignment wrapText="1"/>
      <protection locked="0"/>
    </xf>
    <xf numFmtId="0" fontId="25" fillId="0" borderId="0" xfId="52" applyFont="1" applyFill="1" applyAlignment="1" applyProtection="1">
      <alignment wrapText="1"/>
      <protection locked="0"/>
    </xf>
    <xf numFmtId="0" fontId="1" fillId="0" borderId="0" xfId="52" applyNumberFormat="1" applyFont="1" applyFill="1" applyAlignment="1" applyProtection="1">
      <alignment horizontal="center"/>
      <protection locked="0"/>
    </xf>
    <xf numFmtId="0" fontId="1" fillId="0" borderId="0" xfId="52" applyFont="1" applyFill="1" applyAlignment="1" applyProtection="1">
      <alignment horizontal="center"/>
      <protection locked="0"/>
    </xf>
    <xf numFmtId="179" fontId="1" fillId="0" borderId="0" xfId="52" applyNumberFormat="1" applyFont="1" applyFill="1" applyAlignment="1" applyProtection="1">
      <alignment horizontal="center"/>
      <protection locked="0"/>
    </xf>
    <xf numFmtId="0" fontId="2" fillId="0" borderId="0" xfId="0" applyNumberFormat="1" applyFont="1" applyFill="1" applyAlignment="1" applyProtection="1">
      <alignment horizontal="left" vertical="center"/>
      <protection locked="0"/>
    </xf>
    <xf numFmtId="0" fontId="2" fillId="0" borderId="0" xfId="0" applyNumberFormat="1" applyFont="1" applyFill="1" applyAlignment="1" applyProtection="1">
      <alignment horizontal="center" vertical="center"/>
      <protection locked="0"/>
    </xf>
    <xf numFmtId="0" fontId="25" fillId="0" borderId="0" xfId="0" applyNumberFormat="1" applyFont="1" applyFill="1" applyAlignment="1" applyProtection="1">
      <alignment horizontal="center" vertical="center"/>
      <protection locked="0"/>
    </xf>
    <xf numFmtId="179" fontId="25" fillId="0" borderId="0" xfId="0" applyNumberFormat="1" applyFont="1" applyFill="1" applyAlignment="1" applyProtection="1">
      <alignment horizontal="center" vertical="center"/>
      <protection locked="0"/>
    </xf>
    <xf numFmtId="0" fontId="4" fillId="0" borderId="0" xfId="0" applyNumberFormat="1" applyFont="1" applyFill="1" applyAlignment="1" applyProtection="1">
      <alignment horizontal="center" vertical="center"/>
      <protection locked="0"/>
    </xf>
    <xf numFmtId="179" fontId="4" fillId="0" borderId="0" xfId="0" applyNumberFormat="1" applyFont="1" applyFill="1" applyAlignment="1" applyProtection="1">
      <alignment horizontal="center" vertical="center"/>
      <protection locked="0"/>
    </xf>
    <xf numFmtId="0" fontId="2" fillId="0" borderId="0" xfId="0" applyFont="1" applyFill="1" applyAlignment="1" applyProtection="1">
      <alignment horizontal="right" vertical="center"/>
      <protection locked="0"/>
    </xf>
    <xf numFmtId="0" fontId="2" fillId="0" borderId="0" xfId="0" applyFont="1" applyFill="1" applyAlignment="1" applyProtection="1">
      <alignment horizontal="center" vertical="center"/>
      <protection locked="0"/>
    </xf>
    <xf numFmtId="179" fontId="2" fillId="0" borderId="0" xfId="0" applyNumberFormat="1" applyFont="1" applyFill="1" applyAlignment="1" applyProtection="1">
      <alignment horizontal="center" vertical="center"/>
      <protection locked="0"/>
    </xf>
    <xf numFmtId="0" fontId="5" fillId="0" borderId="1" xfId="58" applyNumberFormat="1" applyFont="1" applyFill="1" applyBorder="1" applyAlignment="1">
      <alignment horizontal="center" vertical="center"/>
    </xf>
    <xf numFmtId="0" fontId="2" fillId="0" borderId="0" xfId="52" applyFont="1" applyFill="1" applyAlignment="1" applyProtection="1">
      <protection locked="0"/>
    </xf>
    <xf numFmtId="0" fontId="39" fillId="0" borderId="0" xfId="0" applyFont="1" applyFill="1" applyAlignment="1"/>
    <xf numFmtId="0" fontId="1" fillId="0" borderId="0" xfId="66" applyFill="1" applyAlignment="1">
      <alignment vertical="center"/>
    </xf>
    <xf numFmtId="179" fontId="6" fillId="0" borderId="1" xfId="58" applyNumberFormat="1" applyFont="1" applyFill="1" applyBorder="1" applyAlignment="1">
      <alignment horizontal="center" vertical="center"/>
    </xf>
    <xf numFmtId="0" fontId="23" fillId="0" borderId="0" xfId="80" applyFont="1" applyFill="1" applyAlignment="1" applyProtection="1">
      <alignment vertical="center" wrapText="1"/>
      <protection locked="0"/>
    </xf>
    <xf numFmtId="3" fontId="20" fillId="0" borderId="0" xfId="80" applyNumberFormat="1" applyFont="1" applyFill="1" applyAlignment="1" applyProtection="1">
      <alignment vertical="center"/>
      <protection locked="0"/>
    </xf>
    <xf numFmtId="0" fontId="20" fillId="0" borderId="0" xfId="80" applyFont="1" applyFill="1" applyAlignment="1" applyProtection="1">
      <alignment vertical="center"/>
      <protection locked="0"/>
    </xf>
    <xf numFmtId="0" fontId="40" fillId="0" borderId="0" xfId="80" applyFont="1" applyFill="1" applyAlignment="1" applyProtection="1">
      <alignment horizontal="center" vertical="center"/>
      <protection locked="0"/>
    </xf>
    <xf numFmtId="0" fontId="25" fillId="0" borderId="0" xfId="80" applyFont="1" applyFill="1" applyAlignment="1" applyProtection="1">
      <alignment horizontal="right" vertical="center"/>
      <protection locked="0"/>
    </xf>
    <xf numFmtId="0" fontId="2" fillId="0" borderId="0" xfId="80" applyFont="1" applyFill="1" applyAlignment="1" applyProtection="1">
      <alignment horizontal="right" vertical="center"/>
      <protection locked="0"/>
    </xf>
    <xf numFmtId="0" fontId="5" fillId="0" borderId="1" xfId="80" applyFont="1" applyFill="1" applyBorder="1" applyAlignment="1" applyProtection="1">
      <alignment horizontal="center" vertical="center" wrapText="1"/>
      <protection locked="0"/>
    </xf>
    <xf numFmtId="177" fontId="5" fillId="0" borderId="2" xfId="0" applyNumberFormat="1" applyFont="1" applyFill="1" applyBorder="1" applyAlignment="1" applyProtection="1">
      <alignment horizontal="center" vertical="center" wrapText="1"/>
      <protection locked="0"/>
    </xf>
    <xf numFmtId="0" fontId="1" fillId="0" borderId="1" xfId="73" applyFont="1" applyFill="1" applyBorder="1" applyAlignment="1" applyProtection="1">
      <alignment horizontal="center" vertical="center" wrapText="1"/>
      <protection locked="0"/>
    </xf>
    <xf numFmtId="176" fontId="1" fillId="0" borderId="17" xfId="0" applyNumberFormat="1" applyFont="1" applyFill="1" applyBorder="1" applyAlignment="1" applyProtection="1">
      <alignment horizontal="center" vertical="center" wrapText="1"/>
      <protection locked="0"/>
    </xf>
    <xf numFmtId="179" fontId="1" fillId="0" borderId="10" xfId="0" applyNumberFormat="1" applyFont="1" applyFill="1" applyBorder="1" applyAlignment="1" applyProtection="1">
      <alignment horizontal="center" vertical="center"/>
    </xf>
    <xf numFmtId="176" fontId="1" fillId="0" borderId="18" xfId="0" applyNumberFormat="1" applyFont="1" applyFill="1" applyBorder="1" applyAlignment="1" applyProtection="1">
      <alignment horizontal="center" vertical="center" wrapText="1"/>
      <protection locked="0"/>
    </xf>
    <xf numFmtId="3" fontId="3" fillId="0" borderId="0" xfId="80" applyNumberFormat="1" applyFont="1" applyFill="1" applyAlignment="1" applyProtection="1">
      <alignment vertical="center"/>
      <protection locked="0"/>
    </xf>
    <xf numFmtId="0" fontId="3" fillId="0" borderId="0" xfId="71" applyFont="1" applyFill="1" applyAlignment="1">
      <alignment horizontal="left" vertical="center"/>
    </xf>
    <xf numFmtId="0" fontId="1" fillId="0" borderId="0" xfId="71" applyFill="1" applyAlignment="1">
      <alignment vertical="center"/>
    </xf>
    <xf numFmtId="0" fontId="29" fillId="0" borderId="0" xfId="71" applyFont="1" applyFill="1" applyAlignment="1">
      <alignment horizontal="right" vertical="center"/>
    </xf>
    <xf numFmtId="0" fontId="29" fillId="0" borderId="0" xfId="66" applyFont="1" applyFill="1" applyAlignment="1">
      <alignment vertical="center" wrapText="1"/>
    </xf>
    <xf numFmtId="0" fontId="2" fillId="0" borderId="0" xfId="66" applyFont="1" applyFill="1" applyAlignment="1">
      <alignment vertical="center" wrapText="1"/>
    </xf>
    <xf numFmtId="0" fontId="1" fillId="0" borderId="0" xfId="66" applyFill="1" applyAlignment="1">
      <alignment vertical="center" wrapText="1"/>
    </xf>
    <xf numFmtId="0" fontId="30" fillId="0" borderId="0" xfId="66" applyFont="1" applyFill="1" applyAlignment="1">
      <alignment horizontal="center" vertical="center" wrapText="1"/>
    </xf>
    <xf numFmtId="0" fontId="25" fillId="0" borderId="0" xfId="66" applyFont="1" applyFill="1" applyAlignment="1">
      <alignment vertical="center" wrapText="1"/>
    </xf>
    <xf numFmtId="0" fontId="30" fillId="0" borderId="0" xfId="66" applyFont="1" applyFill="1" applyAlignment="1">
      <alignment vertical="center" wrapText="1"/>
    </xf>
    <xf numFmtId="181" fontId="1" fillId="0" borderId="0" xfId="66" applyNumberFormat="1" applyFont="1" applyFill="1" applyAlignment="1">
      <alignment horizontal="center" vertical="center" wrapText="1"/>
    </xf>
    <xf numFmtId="176" fontId="1" fillId="0" borderId="0" xfId="66" applyNumberFormat="1" applyFont="1" applyFill="1" applyAlignment="1">
      <alignment horizontal="center" vertical="center" wrapText="1"/>
    </xf>
    <xf numFmtId="0" fontId="23" fillId="0" borderId="0" xfId="58" applyFont="1" applyFill="1" applyAlignment="1">
      <alignment horizontal="left" vertical="center"/>
    </xf>
    <xf numFmtId="0" fontId="3" fillId="0" borderId="0" xfId="63" applyFont="1" applyFill="1" applyAlignment="1" applyProtection="1">
      <alignment horizontal="center" vertical="center" wrapText="1"/>
      <protection locked="0"/>
    </xf>
    <xf numFmtId="3" fontId="4" fillId="0" borderId="0" xfId="71" applyNumberFormat="1" applyFont="1" applyFill="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9"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protection locked="0"/>
    </xf>
    <xf numFmtId="0" fontId="5" fillId="0" borderId="4" xfId="62" applyNumberFormat="1" applyFont="1" applyFill="1" applyBorder="1" applyAlignment="1" applyProtection="1">
      <alignment horizontal="center" vertical="center" shrinkToFit="1"/>
      <protection locked="0"/>
    </xf>
    <xf numFmtId="0" fontId="5" fillId="0" borderId="20" xfId="0" applyFont="1" applyFill="1" applyBorder="1" applyAlignment="1" applyProtection="1">
      <alignment horizontal="center" vertical="center" wrapText="1"/>
      <protection locked="0"/>
    </xf>
    <xf numFmtId="176" fontId="31" fillId="0" borderId="1" xfId="66" applyNumberFormat="1" applyFont="1" applyFill="1" applyBorder="1" applyAlignment="1">
      <alignment horizontal="left" vertical="center" wrapText="1"/>
    </xf>
    <xf numFmtId="176" fontId="2" fillId="0" borderId="1" xfId="69" applyNumberFormat="1" applyFont="1" applyFill="1" applyBorder="1" applyAlignment="1">
      <alignment horizontal="center" vertical="center" wrapText="1"/>
    </xf>
    <xf numFmtId="179" fontId="2" fillId="0" borderId="1" xfId="0" applyNumberFormat="1" applyFont="1" applyFill="1" applyBorder="1" applyAlignment="1" applyProtection="1">
      <alignment horizontal="center" vertical="center" wrapText="1"/>
    </xf>
    <xf numFmtId="176" fontId="1" fillId="0" borderId="1" xfId="66" applyNumberFormat="1" applyFont="1" applyFill="1" applyBorder="1" applyAlignment="1">
      <alignment horizontal="left" vertical="center" wrapText="1"/>
    </xf>
    <xf numFmtId="176" fontId="1" fillId="0" borderId="1" xfId="69" applyNumberFormat="1" applyFont="1" applyFill="1" applyBorder="1" applyAlignment="1">
      <alignment horizontal="center" vertical="center" wrapText="1"/>
    </xf>
    <xf numFmtId="176" fontId="6" fillId="0" borderId="1" xfId="66" applyNumberFormat="1" applyFont="1" applyFill="1" applyBorder="1" applyAlignment="1">
      <alignment horizontal="center" vertical="center" wrapText="1"/>
    </xf>
    <xf numFmtId="179" fontId="1" fillId="0" borderId="1" xfId="0" applyNumberFormat="1" applyFont="1" applyFill="1" applyBorder="1" applyAlignment="1" applyProtection="1">
      <alignment horizontal="center" vertical="center" wrapText="1"/>
    </xf>
    <xf numFmtId="176" fontId="41" fillId="0" borderId="1" xfId="66" applyNumberFormat="1" applyFont="1" applyFill="1" applyBorder="1" applyAlignment="1">
      <alignment horizontal="left" vertical="center" wrapText="1"/>
    </xf>
    <xf numFmtId="176" fontId="2" fillId="0" borderId="1" xfId="66" applyNumberFormat="1" applyFont="1" applyFill="1" applyBorder="1" applyAlignment="1">
      <alignment horizontal="left" vertical="center" wrapText="1"/>
    </xf>
    <xf numFmtId="176" fontId="6" fillId="0" borderId="1" xfId="66" applyNumberFormat="1" applyFont="1" applyFill="1" applyBorder="1" applyAlignment="1">
      <alignment vertical="center" wrapText="1"/>
    </xf>
    <xf numFmtId="0" fontId="1" fillId="0" borderId="1" xfId="58" applyFont="1" applyFill="1" applyBorder="1" applyAlignment="1">
      <alignment horizontal="left" vertical="center"/>
    </xf>
    <xf numFmtId="0" fontId="2" fillId="0" borderId="1" xfId="58" applyFont="1" applyFill="1" applyBorder="1" applyAlignment="1">
      <alignment horizontal="center" vertical="center"/>
    </xf>
    <xf numFmtId="0" fontId="25" fillId="0" borderId="0" xfId="66" applyFont="1" applyFill="1" applyBorder="1" applyAlignment="1">
      <alignment horizontal="center" vertical="center"/>
    </xf>
    <xf numFmtId="181" fontId="2" fillId="0" borderId="0" xfId="66" applyNumberFormat="1" applyFont="1" applyFill="1" applyBorder="1" applyAlignment="1">
      <alignment horizontal="right" vertical="center"/>
    </xf>
    <xf numFmtId="0" fontId="3" fillId="0" borderId="0" xfId="66" applyFont="1" applyFill="1" applyAlignment="1">
      <alignment horizontal="left" vertical="center"/>
    </xf>
    <xf numFmtId="0" fontId="25" fillId="0" borderId="0" xfId="66" applyFont="1" applyFill="1" applyAlignment="1">
      <alignment horizontal="right" vertical="center"/>
    </xf>
    <xf numFmtId="0" fontId="30" fillId="0" borderId="0" xfId="66" applyFont="1" applyFill="1" applyAlignment="1">
      <alignment vertical="center"/>
    </xf>
    <xf numFmtId="0" fontId="2" fillId="0" borderId="0" xfId="66" applyFont="1" applyFill="1" applyAlignment="1">
      <alignment vertical="center"/>
    </xf>
    <xf numFmtId="181" fontId="1" fillId="0" borderId="0" xfId="66" applyNumberFormat="1" applyFont="1" applyFill="1" applyAlignment="1">
      <alignment horizontal="center" vertical="center"/>
    </xf>
    <xf numFmtId="176" fontId="1" fillId="0" borderId="0" xfId="66" applyNumberFormat="1" applyFont="1" applyFill="1" applyAlignment="1">
      <alignment horizontal="center" vertical="center"/>
    </xf>
    <xf numFmtId="181" fontId="3" fillId="0" borderId="0" xfId="66" applyNumberFormat="1" applyFont="1" applyFill="1" applyAlignment="1">
      <alignment horizontal="center" vertical="center"/>
    </xf>
    <xf numFmtId="176" fontId="3" fillId="0" borderId="0" xfId="66" applyNumberFormat="1" applyFont="1" applyFill="1" applyAlignment="1">
      <alignment horizontal="center" vertical="center"/>
    </xf>
    <xf numFmtId="0" fontId="5" fillId="0" borderId="2" xfId="0" applyFont="1" applyFill="1" applyBorder="1" applyAlignment="1" applyProtection="1">
      <alignment horizontal="center" vertical="center" wrapText="1"/>
      <protection locked="0"/>
    </xf>
    <xf numFmtId="0" fontId="5" fillId="0" borderId="1" xfId="54" applyFont="1" applyFill="1" applyBorder="1" applyAlignment="1" applyProtection="1">
      <alignment horizontal="center" vertical="center" wrapText="1"/>
      <protection locked="0"/>
    </xf>
    <xf numFmtId="0" fontId="5" fillId="0" borderId="4" xfId="58" applyFont="1" applyFill="1" applyBorder="1" applyAlignment="1">
      <alignment horizontal="center" vertical="center"/>
    </xf>
    <xf numFmtId="0" fontId="5" fillId="0" borderId="4" xfId="0" applyFont="1" applyFill="1" applyBorder="1" applyAlignment="1" applyProtection="1">
      <alignment horizontal="center" vertical="center" wrapText="1"/>
      <protection locked="0"/>
    </xf>
    <xf numFmtId="0" fontId="31" fillId="0" borderId="1" xfId="66" applyFont="1" applyFill="1" applyBorder="1" applyAlignment="1">
      <alignment horizontal="left" vertical="center" wrapText="1"/>
    </xf>
    <xf numFmtId="0" fontId="41" fillId="0" borderId="1" xfId="66" applyFont="1" applyFill="1" applyBorder="1" applyAlignment="1">
      <alignment horizontal="left" vertical="center" wrapText="1"/>
    </xf>
    <xf numFmtId="0" fontId="1" fillId="0" borderId="1" xfId="66" applyFont="1" applyFill="1" applyBorder="1" applyAlignment="1">
      <alignment horizontal="left" vertical="center" wrapText="1"/>
    </xf>
    <xf numFmtId="0" fontId="2" fillId="0" borderId="1" xfId="66" applyFont="1" applyFill="1" applyBorder="1" applyAlignment="1">
      <alignment horizontal="left" vertical="center"/>
    </xf>
    <xf numFmtId="0" fontId="1" fillId="0" borderId="1" xfId="66" applyFont="1" applyFill="1" applyBorder="1" applyAlignment="1">
      <alignment horizontal="left" vertical="center"/>
    </xf>
    <xf numFmtId="0" fontId="31" fillId="0" borderId="1" xfId="66" applyFont="1" applyFill="1" applyBorder="1" applyAlignment="1">
      <alignment horizontal="center" vertical="center" wrapText="1"/>
    </xf>
    <xf numFmtId="0" fontId="25" fillId="0" borderId="0" xfId="71" applyFont="1" applyFill="1" applyAlignment="1">
      <alignment horizontal="center" vertical="center"/>
    </xf>
    <xf numFmtId="178" fontId="2" fillId="0" borderId="0" xfId="66" applyNumberFormat="1" applyFont="1" applyFill="1" applyAlignment="1">
      <alignment horizontal="right" vertical="center" wrapText="1"/>
    </xf>
    <xf numFmtId="0" fontId="5" fillId="0" borderId="5" xfId="0" applyNumberFormat="1" applyFont="1" applyFill="1" applyBorder="1" applyAlignment="1" applyProtection="1">
      <alignment horizontal="center" vertical="center" wrapText="1"/>
      <protection locked="0"/>
    </xf>
    <xf numFmtId="0" fontId="5" fillId="0" borderId="6" xfId="0" applyNumberFormat="1" applyFont="1" applyFill="1" applyBorder="1" applyAlignment="1" applyProtection="1">
      <alignment horizontal="center" vertical="center" wrapText="1"/>
      <protection locked="0"/>
    </xf>
    <xf numFmtId="0" fontId="5" fillId="0" borderId="7" xfId="0" applyNumberFormat="1" applyFont="1" applyFill="1" applyBorder="1" applyAlignment="1" applyProtection="1">
      <alignment horizontal="center" vertical="center" wrapText="1"/>
      <protection locked="0"/>
    </xf>
    <xf numFmtId="0" fontId="25" fillId="0" borderId="0" xfId="66" applyFont="1" applyFill="1" applyAlignment="1">
      <alignment horizontal="center" vertical="center"/>
    </xf>
    <xf numFmtId="181" fontId="25" fillId="0" borderId="0" xfId="66" applyNumberFormat="1" applyFont="1" applyFill="1" applyAlignment="1">
      <alignment horizontal="center" vertical="center"/>
    </xf>
    <xf numFmtId="176" fontId="25" fillId="0" borderId="0" xfId="66" applyNumberFormat="1" applyFont="1" applyFill="1" applyAlignment="1">
      <alignment horizontal="center" vertical="center"/>
    </xf>
    <xf numFmtId="0" fontId="1" fillId="0" borderId="10" xfId="0" applyFont="1" applyFill="1" applyBorder="1" applyAlignment="1" applyProtection="1">
      <alignment horizontal="center" vertical="center"/>
    </xf>
    <xf numFmtId="0" fontId="3" fillId="0" borderId="0" xfId="54" applyFont="1" applyFill="1" applyBorder="1" applyAlignment="1">
      <alignment horizontal="left" vertical="center"/>
    </xf>
    <xf numFmtId="0" fontId="1" fillId="0" borderId="0" xfId="54" applyFill="1" applyBorder="1" applyAlignment="1">
      <alignment vertical="center"/>
    </xf>
    <xf numFmtId="0" fontId="29" fillId="0" borderId="0" xfId="54" applyFont="1" applyFill="1" applyBorder="1" applyAlignment="1">
      <alignment horizontal="right" vertical="center"/>
    </xf>
    <xf numFmtId="0" fontId="42" fillId="0" borderId="0" xfId="66" applyFont="1" applyFill="1" applyBorder="1" applyAlignment="1">
      <alignment vertical="center" wrapText="1"/>
    </xf>
    <xf numFmtId="0" fontId="25" fillId="0" borderId="0" xfId="52" applyFont="1" applyFill="1" applyAlignment="1" applyProtection="1">
      <alignment vertical="center" wrapText="1"/>
      <protection locked="0"/>
    </xf>
    <xf numFmtId="0" fontId="25" fillId="0" borderId="0" xfId="54" applyFont="1" applyFill="1" applyBorder="1" applyAlignment="1">
      <alignment vertical="center"/>
    </xf>
    <xf numFmtId="0" fontId="1" fillId="0" borderId="0" xfId="66" applyFont="1" applyFill="1" applyBorder="1" applyAlignment="1">
      <alignment vertical="center" wrapText="1"/>
    </xf>
    <xf numFmtId="0" fontId="2" fillId="0" borderId="0" xfId="54" applyFont="1" applyFill="1" applyBorder="1" applyAlignment="1">
      <alignment horizontal="center" vertical="center"/>
    </xf>
    <xf numFmtId="0" fontId="1" fillId="0" borderId="0" xfId="54" applyFont="1" applyFill="1" applyBorder="1" applyAlignment="1">
      <alignment vertical="center"/>
    </xf>
    <xf numFmtId="0" fontId="23" fillId="0" borderId="0" xfId="54" applyFont="1" applyFill="1" applyBorder="1" applyAlignment="1">
      <alignment horizontal="left" vertical="center" wrapText="1"/>
    </xf>
    <xf numFmtId="3" fontId="4" fillId="0" borderId="0" xfId="54" applyNumberFormat="1" applyFont="1" applyFill="1" applyBorder="1" applyAlignment="1" applyProtection="1">
      <alignment horizontal="center" vertical="center" wrapText="1"/>
      <protection locked="0"/>
    </xf>
    <xf numFmtId="0" fontId="25" fillId="0" borderId="0" xfId="54" applyFont="1" applyFill="1" applyBorder="1" applyAlignment="1">
      <alignment horizontal="center" vertical="center" wrapText="1"/>
    </xf>
    <xf numFmtId="178" fontId="2" fillId="0" borderId="0" xfId="66" applyNumberFormat="1" applyFont="1" applyFill="1" applyBorder="1" applyAlignment="1">
      <alignment horizontal="right" vertical="center" wrapText="1"/>
    </xf>
    <xf numFmtId="0" fontId="5" fillId="0" borderId="1" xfId="62" applyFont="1" applyFill="1" applyBorder="1" applyAlignment="1" applyProtection="1">
      <alignment horizontal="center" vertical="center" wrapText="1"/>
      <protection locked="0"/>
    </xf>
    <xf numFmtId="0" fontId="2" fillId="0" borderId="1" xfId="58" applyFont="1" applyFill="1" applyBorder="1" applyAlignment="1">
      <alignment vertical="center"/>
    </xf>
    <xf numFmtId="0" fontId="2" fillId="0" borderId="0" xfId="54" applyFont="1" applyFill="1" applyBorder="1" applyAlignment="1">
      <alignment vertical="center"/>
    </xf>
    <xf numFmtId="0" fontId="1" fillId="0" borderId="1" xfId="58" applyFont="1" applyFill="1" applyBorder="1" applyAlignment="1">
      <alignment vertical="center"/>
    </xf>
    <xf numFmtId="0" fontId="1" fillId="0" borderId="1" xfId="58" applyFont="1" applyFill="1" applyBorder="1" applyAlignment="1">
      <alignment horizontal="center" vertical="center"/>
    </xf>
    <xf numFmtId="0" fontId="1" fillId="0" borderId="1" xfId="52" applyFont="1" applyFill="1" applyBorder="1" applyAlignment="1" applyProtection="1">
      <alignment vertical="center" wrapText="1"/>
      <protection locked="0"/>
    </xf>
    <xf numFmtId="0" fontId="2" fillId="0" borderId="1" xfId="58" applyFont="1" applyFill="1" applyBorder="1" applyAlignment="1">
      <alignment horizontal="left" vertical="center"/>
    </xf>
    <xf numFmtId="0" fontId="2" fillId="0" borderId="0" xfId="66" applyFont="1" applyFill="1" applyBorder="1" applyAlignment="1">
      <alignment horizontal="center" vertical="center" wrapText="1"/>
    </xf>
    <xf numFmtId="0" fontId="23" fillId="0" borderId="1" xfId="66" applyFont="1" applyFill="1" applyBorder="1" applyAlignment="1">
      <alignment horizontal="center" vertical="center" wrapText="1"/>
    </xf>
    <xf numFmtId="0" fontId="1" fillId="0" borderId="0" xfId="66" applyFont="1" applyFill="1" applyAlignment="1">
      <alignment horizontal="left" vertical="center" wrapText="1"/>
    </xf>
    <xf numFmtId="0" fontId="25" fillId="0" borderId="0" xfId="66" applyFont="1" applyFill="1" applyBorder="1" applyAlignment="1">
      <alignment horizontal="center" vertical="center" wrapText="1"/>
    </xf>
    <xf numFmtId="0" fontId="30" fillId="0" borderId="0" xfId="54" applyFont="1" applyFill="1" applyBorder="1" applyAlignment="1">
      <alignment horizontal="center" vertical="center"/>
    </xf>
    <xf numFmtId="0" fontId="5" fillId="0" borderId="1" xfId="62" applyNumberFormat="1" applyFont="1" applyFill="1" applyBorder="1" applyAlignment="1" applyProtection="1">
      <alignment horizontal="center" vertical="center" wrapText="1" shrinkToFit="1"/>
      <protection locked="0"/>
    </xf>
    <xf numFmtId="0" fontId="2" fillId="0" borderId="1" xfId="58" applyFont="1" applyFill="1" applyBorder="1" applyAlignment="1">
      <alignment vertical="center" wrapText="1"/>
    </xf>
    <xf numFmtId="0" fontId="1" fillId="0" borderId="1" xfId="58" applyFont="1" applyFill="1" applyBorder="1" applyAlignment="1">
      <alignment horizontal="left" vertical="center" wrapText="1"/>
    </xf>
    <xf numFmtId="0" fontId="1" fillId="0" borderId="1" xfId="58" applyFont="1" applyFill="1" applyBorder="1" applyAlignment="1">
      <alignment vertical="center" wrapText="1"/>
    </xf>
    <xf numFmtId="0" fontId="2" fillId="0" borderId="1" xfId="58" applyFont="1" applyFill="1" applyBorder="1" applyAlignment="1">
      <alignment horizontal="center" vertical="center" wrapText="1"/>
    </xf>
    <xf numFmtId="0" fontId="2" fillId="0" borderId="1" xfId="66" applyFont="1" applyFill="1" applyBorder="1" applyAlignment="1">
      <alignment vertical="center" wrapText="1"/>
    </xf>
    <xf numFmtId="0" fontId="2" fillId="0" borderId="1" xfId="66" applyFont="1" applyFill="1" applyBorder="1" applyAlignment="1">
      <alignment horizontal="center" vertical="center" wrapText="1"/>
    </xf>
    <xf numFmtId="0" fontId="1" fillId="0" borderId="1" xfId="66" applyFont="1" applyFill="1" applyBorder="1" applyAlignment="1">
      <alignment vertical="center" wrapText="1"/>
    </xf>
    <xf numFmtId="0" fontId="1" fillId="0" borderId="1" xfId="66" applyFont="1" applyFill="1" applyBorder="1" applyAlignment="1">
      <alignment horizontal="center" vertical="center" wrapText="1"/>
    </xf>
    <xf numFmtId="0" fontId="1" fillId="0" borderId="0" xfId="66" applyFont="1" applyFill="1" applyBorder="1" applyAlignment="1">
      <alignment horizontal="center" vertical="center" wrapText="1"/>
    </xf>
    <xf numFmtId="0" fontId="23" fillId="0" borderId="0" xfId="54" applyFont="1" applyFill="1" applyBorder="1" applyAlignment="1">
      <alignment horizontal="center" vertical="center" wrapText="1"/>
    </xf>
    <xf numFmtId="3" fontId="4" fillId="0" borderId="0" xfId="54" applyNumberFormat="1" applyFont="1" applyFill="1" applyAlignment="1" applyProtection="1">
      <alignment horizontal="center" vertical="center" wrapText="1"/>
      <protection locked="0"/>
    </xf>
    <xf numFmtId="0" fontId="1" fillId="0" borderId="1" xfId="58" applyFont="1" applyFill="1" applyBorder="1" applyAlignment="1">
      <alignment horizontal="center" vertical="center" wrapText="1"/>
    </xf>
    <xf numFmtId="0" fontId="1" fillId="0" borderId="1" xfId="52" applyFont="1" applyFill="1" applyBorder="1" applyAlignment="1" applyProtection="1">
      <alignment horizontal="center" vertical="center" wrapText="1"/>
      <protection locked="0"/>
    </xf>
    <xf numFmtId="0" fontId="2" fillId="0" borderId="1" xfId="58" applyFont="1" applyFill="1" applyBorder="1" applyAlignment="1">
      <alignment horizontal="left" vertical="center" wrapText="1"/>
    </xf>
    <xf numFmtId="0" fontId="1" fillId="0" borderId="0" xfId="66" applyFont="1" applyFill="1" applyAlignment="1">
      <alignment horizontal="center" vertical="center" wrapText="1"/>
    </xf>
    <xf numFmtId="178" fontId="1" fillId="0" borderId="0" xfId="66" applyNumberFormat="1" applyFont="1" applyFill="1" applyBorder="1" applyAlignment="1">
      <alignment horizontal="center" vertical="center" wrapText="1"/>
    </xf>
    <xf numFmtId="178" fontId="3" fillId="0" borderId="0" xfId="63" applyNumberFormat="1" applyFont="1" applyFill="1" applyBorder="1" applyAlignment="1" applyProtection="1">
      <alignment horizontal="center" vertical="center" wrapText="1"/>
      <protection locked="0"/>
    </xf>
    <xf numFmtId="176" fontId="2" fillId="0" borderId="1" xfId="53" applyNumberFormat="1" applyFont="1" applyFill="1" applyBorder="1" applyAlignment="1">
      <alignment horizontal="center" vertical="center" wrapText="1"/>
    </xf>
    <xf numFmtId="176" fontId="1" fillId="0" borderId="1" xfId="53" applyNumberFormat="1" applyFont="1" applyFill="1" applyBorder="1" applyAlignment="1">
      <alignment horizontal="center" vertical="center" wrapText="1"/>
    </xf>
    <xf numFmtId="178" fontId="1" fillId="0" borderId="1" xfId="66" applyNumberFormat="1" applyFont="1" applyFill="1" applyBorder="1" applyAlignment="1">
      <alignment horizontal="center" vertical="center" wrapText="1"/>
    </xf>
    <xf numFmtId="0" fontId="3" fillId="0" borderId="0" xfId="74" applyFont="1" applyFill="1" applyAlignment="1" applyProtection="1">
      <alignment vertical="center" wrapText="1"/>
      <protection locked="0"/>
    </xf>
    <xf numFmtId="0" fontId="43" fillId="0" borderId="0" xfId="74" applyFont="1" applyFill="1" applyAlignment="1" applyProtection="1">
      <alignment vertical="center" wrapText="1"/>
      <protection locked="0"/>
    </xf>
    <xf numFmtId="0" fontId="25" fillId="0" borderId="0" xfId="74" applyFont="1" applyFill="1" applyAlignment="1" applyProtection="1">
      <alignment vertical="center" wrapText="1"/>
      <protection locked="0"/>
    </xf>
    <xf numFmtId="0" fontId="2" fillId="0" borderId="0" xfId="74" applyFont="1" applyFill="1" applyAlignment="1" applyProtection="1">
      <alignment vertical="center" wrapText="1"/>
      <protection locked="0"/>
    </xf>
    <xf numFmtId="0" fontId="35" fillId="0" borderId="0" xfId="74" applyFont="1" applyFill="1" applyAlignment="1" applyProtection="1">
      <alignment vertical="center" wrapText="1"/>
      <protection locked="0"/>
    </xf>
    <xf numFmtId="0" fontId="17" fillId="0" borderId="0" xfId="74" applyFont="1" applyFill="1" applyAlignment="1" applyProtection="1">
      <alignment vertical="center" wrapText="1"/>
      <protection locked="0"/>
    </xf>
    <xf numFmtId="0" fontId="1" fillId="0" borderId="0" xfId="74" applyFill="1" applyAlignment="1" applyProtection="1">
      <alignment vertical="center" wrapText="1"/>
      <protection locked="0"/>
    </xf>
    <xf numFmtId="0" fontId="1" fillId="0" borderId="0" xfId="74" applyFont="1" applyFill="1" applyAlignment="1" applyProtection="1">
      <alignment horizontal="center" vertical="center" wrapText="1"/>
      <protection locked="0"/>
    </xf>
    <xf numFmtId="0" fontId="23" fillId="0" borderId="0" xfId="74" applyFont="1" applyFill="1" applyAlignment="1" applyProtection="1">
      <alignment horizontal="left" vertical="center" wrapText="1"/>
      <protection locked="0"/>
    </xf>
    <xf numFmtId="0" fontId="3" fillId="0" borderId="0" xfId="74" applyFont="1" applyFill="1" applyAlignment="1" applyProtection="1">
      <alignment horizontal="center" vertical="center" wrapText="1"/>
      <protection locked="0"/>
    </xf>
    <xf numFmtId="0" fontId="4" fillId="0" borderId="0" xfId="56" applyFont="1" applyFill="1" applyAlignment="1">
      <alignment horizontal="center" vertical="center" wrapText="1"/>
    </xf>
    <xf numFmtId="0" fontId="4" fillId="0" borderId="0" xfId="56" applyFont="1" applyFill="1" applyAlignment="1">
      <alignment horizontal="center" vertical="center"/>
    </xf>
    <xf numFmtId="0" fontId="2" fillId="0" borderId="0" xfId="74" applyFont="1" applyFill="1" applyAlignment="1" applyProtection="1">
      <alignment horizontal="right" vertical="center" wrapText="1"/>
      <protection locked="0"/>
    </xf>
    <xf numFmtId="0" fontId="5" fillId="0" borderId="2" xfId="62" applyNumberFormat="1" applyFont="1" applyFill="1" applyBorder="1" applyAlignment="1" applyProtection="1">
      <alignment horizontal="center" vertical="center"/>
      <protection locked="0"/>
    </xf>
    <xf numFmtId="0" fontId="44" fillId="0" borderId="1" xfId="57" applyFont="1" applyFill="1" applyBorder="1" applyAlignment="1" applyProtection="1">
      <alignment horizontal="center" vertical="center" wrapText="1"/>
      <protection locked="0"/>
    </xf>
    <xf numFmtId="176" fontId="23" fillId="0" borderId="1" xfId="57" applyNumberFormat="1" applyFont="1" applyFill="1" applyBorder="1" applyAlignment="1" applyProtection="1">
      <alignment horizontal="center" vertical="center" wrapText="1"/>
      <protection locked="0"/>
    </xf>
    <xf numFmtId="176" fontId="33" fillId="0" borderId="1" xfId="66" applyNumberFormat="1" applyFont="1" applyFill="1" applyBorder="1" applyAlignment="1">
      <alignment horizontal="center" vertical="center" wrapText="1"/>
    </xf>
    <xf numFmtId="0" fontId="1" fillId="0" borderId="0" xfId="74" applyFill="1" applyAlignment="1" applyProtection="1">
      <alignment horizontal="left" vertical="center" wrapText="1"/>
      <protection locked="0"/>
    </xf>
    <xf numFmtId="0" fontId="3" fillId="0" borderId="0" xfId="58" applyFont="1" applyFill="1" applyAlignment="1">
      <alignment horizontal="left" vertical="center"/>
    </xf>
    <xf numFmtId="0" fontId="43" fillId="0" borderId="0" xfId="58" applyFont="1" applyFill="1" applyAlignment="1">
      <alignment vertical="center"/>
    </xf>
    <xf numFmtId="0" fontId="25" fillId="0" borderId="0" xfId="58" applyFont="1" applyFill="1" applyAlignment="1">
      <alignment horizontal="right" vertical="center"/>
    </xf>
    <xf numFmtId="0" fontId="2" fillId="0" borderId="0" xfId="58" applyFont="1" applyFill="1" applyAlignment="1">
      <alignment vertical="center"/>
    </xf>
    <xf numFmtId="0" fontId="1" fillId="0" borderId="0" xfId="58" applyFill="1" applyAlignment="1">
      <alignment vertical="center"/>
    </xf>
    <xf numFmtId="0" fontId="2" fillId="0" borderId="0" xfId="58" applyFont="1" applyFill="1" applyAlignment="1">
      <alignment horizontal="center" vertical="center"/>
    </xf>
    <xf numFmtId="176" fontId="1" fillId="0" borderId="0" xfId="58" applyNumberFormat="1" applyFill="1" applyAlignment="1">
      <alignment horizontal="center" vertical="center"/>
    </xf>
    <xf numFmtId="176" fontId="3" fillId="0" borderId="0" xfId="58" applyNumberFormat="1" applyFont="1" applyFill="1" applyAlignment="1">
      <alignment horizontal="center" vertical="center"/>
    </xf>
    <xf numFmtId="0" fontId="4" fillId="0" borderId="0" xfId="58" applyFont="1" applyFill="1" applyAlignment="1">
      <alignment horizontal="center" vertical="center"/>
    </xf>
    <xf numFmtId="177" fontId="2" fillId="0" borderId="0" xfId="58" applyNumberFormat="1" applyFont="1" applyFill="1" applyAlignment="1">
      <alignment horizontal="right" vertical="center"/>
    </xf>
    <xf numFmtId="176" fontId="5" fillId="0" borderId="1" xfId="54" applyNumberFormat="1" applyFont="1" applyFill="1" applyBorder="1" applyAlignment="1" applyProtection="1">
      <alignment horizontal="center" vertical="center" wrapText="1"/>
      <protection locked="0"/>
    </xf>
    <xf numFmtId="0" fontId="5" fillId="0" borderId="1" xfId="54" applyFont="1" applyFill="1" applyBorder="1" applyAlignment="1" applyProtection="1">
      <alignment vertical="center" wrapText="1"/>
      <protection locked="0"/>
    </xf>
    <xf numFmtId="176" fontId="23" fillId="0" borderId="1" xfId="53" applyNumberFormat="1" applyFont="1" applyFill="1" applyBorder="1" applyAlignment="1">
      <alignment horizontal="center" vertical="center" wrapText="1"/>
    </xf>
    <xf numFmtId="176" fontId="6" fillId="0" borderId="1" xfId="53" applyNumberFormat="1" applyFont="1" applyFill="1" applyBorder="1" applyAlignment="1">
      <alignment horizontal="center" vertical="center" wrapText="1"/>
    </xf>
    <xf numFmtId="0" fontId="45" fillId="0" borderId="0" xfId="58" applyFont="1" applyFill="1" applyAlignment="1">
      <alignment horizontal="center" vertical="center"/>
    </xf>
    <xf numFmtId="0" fontId="30" fillId="0" borderId="0" xfId="58" applyFont="1" applyFill="1" applyAlignment="1">
      <alignment vertical="center"/>
    </xf>
    <xf numFmtId="0" fontId="25" fillId="0" borderId="0" xfId="58" applyFont="1" applyFill="1" applyAlignment="1">
      <alignment vertical="center"/>
    </xf>
    <xf numFmtId="0" fontId="1" fillId="0" borderId="0" xfId="58" applyFont="1" applyFill="1" applyAlignment="1">
      <alignment vertical="center"/>
    </xf>
    <xf numFmtId="0" fontId="1" fillId="0" borderId="0" xfId="58" applyFill="1" applyAlignment="1">
      <alignment horizontal="center" vertical="center"/>
    </xf>
    <xf numFmtId="0" fontId="3" fillId="0" borderId="0" xfId="58" applyFont="1" applyFill="1" applyAlignment="1">
      <alignment horizontal="center" vertical="center"/>
    </xf>
    <xf numFmtId="0" fontId="23" fillId="0" borderId="1" xfId="58" applyFont="1" applyFill="1" applyBorder="1" applyAlignment="1">
      <alignment horizontal="left" vertical="center" wrapText="1"/>
    </xf>
    <xf numFmtId="178" fontId="2" fillId="0" borderId="1" xfId="58" applyNumberFormat="1" applyFont="1" applyFill="1" applyBorder="1" applyAlignment="1">
      <alignment horizontal="center" vertical="center"/>
    </xf>
    <xf numFmtId="178" fontId="1" fillId="0" borderId="1" xfId="58" applyNumberFormat="1" applyFont="1" applyFill="1" applyBorder="1" applyAlignment="1">
      <alignment horizontal="center" vertical="center"/>
    </xf>
    <xf numFmtId="178" fontId="31" fillId="0" borderId="1" xfId="54" applyNumberFormat="1" applyFont="1" applyFill="1" applyBorder="1" applyAlignment="1">
      <alignment horizontal="center" vertical="center"/>
    </xf>
    <xf numFmtId="0" fontId="6" fillId="0" borderId="1" xfId="58" applyFont="1" applyFill="1" applyBorder="1" applyAlignment="1">
      <alignment horizontal="left" vertical="center" wrapText="1"/>
    </xf>
    <xf numFmtId="178" fontId="41" fillId="0" borderId="1" xfId="54" applyNumberFormat="1" applyFont="1" applyFill="1" applyBorder="1" applyAlignment="1">
      <alignment horizontal="center" vertical="center"/>
    </xf>
    <xf numFmtId="0" fontId="3" fillId="0" borderId="0" xfId="54" applyFont="1" applyFill="1" applyAlignment="1">
      <alignment horizontal="left" vertical="center"/>
    </xf>
    <xf numFmtId="0" fontId="1" fillId="0" borderId="0" xfId="54" applyFill="1" applyAlignment="1">
      <alignment vertical="center"/>
    </xf>
    <xf numFmtId="0" fontId="29" fillId="0" borderId="0" xfId="54" applyFont="1" applyFill="1" applyAlignment="1">
      <alignment horizontal="right" vertical="center"/>
    </xf>
    <xf numFmtId="0" fontId="42" fillId="0" borderId="0" xfId="66" applyFont="1" applyFill="1" applyAlignment="1">
      <alignment vertical="center" wrapText="1"/>
    </xf>
    <xf numFmtId="0" fontId="25" fillId="0" borderId="0" xfId="54" applyFont="1" applyFill="1" applyAlignment="1">
      <alignment vertical="center"/>
    </xf>
    <xf numFmtId="0" fontId="2" fillId="0" borderId="0" xfId="54" applyFont="1" applyFill="1" applyAlignment="1">
      <alignment vertical="center"/>
    </xf>
    <xf numFmtId="0" fontId="1" fillId="0" borderId="0" xfId="54" applyFont="1" applyFill="1" applyAlignment="1">
      <alignment vertical="center"/>
    </xf>
    <xf numFmtId="0" fontId="2" fillId="0" borderId="0" xfId="54" applyFont="1" applyFill="1" applyAlignment="1">
      <alignment horizontal="center" vertical="center"/>
    </xf>
    <xf numFmtId="0" fontId="1" fillId="0" borderId="0" xfId="66" applyFont="1" applyFill="1" applyAlignment="1">
      <alignment vertical="center" wrapText="1"/>
    </xf>
    <xf numFmtId="0" fontId="23" fillId="0" borderId="0" xfId="54" applyFont="1" applyFill="1" applyAlignment="1">
      <alignment horizontal="left" vertical="center"/>
    </xf>
    <xf numFmtId="176" fontId="3" fillId="0" borderId="0" xfId="63" applyNumberFormat="1" applyFont="1" applyFill="1" applyAlignment="1" applyProtection="1">
      <alignment horizontal="left" vertical="center" wrapText="1"/>
      <protection locked="0"/>
    </xf>
    <xf numFmtId="0" fontId="5" fillId="0" borderId="1" xfId="0" applyNumberFormat="1" applyFont="1" applyFill="1" applyBorder="1" applyAlignment="1" applyProtection="1">
      <alignment vertical="center" wrapText="1"/>
      <protection locked="0"/>
    </xf>
    <xf numFmtId="0" fontId="5" fillId="0" borderId="2" xfId="0" applyNumberFormat="1" applyFont="1" applyFill="1" applyBorder="1" applyAlignment="1" applyProtection="1">
      <alignment horizontal="center" vertical="center" wrapText="1"/>
      <protection locked="0"/>
    </xf>
    <xf numFmtId="0" fontId="2" fillId="0" borderId="0" xfId="66" applyFont="1" applyFill="1" applyAlignment="1">
      <alignment horizontal="center" vertical="center" wrapText="1"/>
    </xf>
    <xf numFmtId="0" fontId="25" fillId="0" borderId="0" xfId="66" applyFont="1" applyFill="1" applyAlignment="1">
      <alignment horizontal="center" vertical="center" wrapText="1"/>
    </xf>
    <xf numFmtId="0" fontId="30" fillId="0" borderId="0" xfId="54" applyFont="1" applyFill="1" applyAlignment="1">
      <alignment horizontal="center" vertical="center"/>
    </xf>
    <xf numFmtId="178" fontId="1" fillId="0" borderId="0" xfId="66" applyNumberFormat="1" applyFont="1" applyFill="1" applyAlignment="1">
      <alignment horizontal="center" vertical="center" wrapText="1"/>
    </xf>
    <xf numFmtId="0" fontId="23" fillId="0" borderId="0" xfId="54" applyFont="1" applyFill="1" applyAlignment="1">
      <alignment horizontal="left" vertical="center" wrapText="1"/>
    </xf>
    <xf numFmtId="176" fontId="3" fillId="0" borderId="0" xfId="63" applyNumberFormat="1" applyFont="1" applyFill="1" applyAlignment="1" applyProtection="1">
      <alignment horizontal="center" vertical="center" wrapText="1"/>
      <protection locked="0"/>
    </xf>
    <xf numFmtId="181" fontId="3" fillId="0" borderId="0" xfId="63" applyNumberFormat="1" applyFont="1" applyFill="1" applyAlignment="1" applyProtection="1">
      <alignment horizontal="center" vertical="center" wrapText="1"/>
      <protection locked="0"/>
    </xf>
    <xf numFmtId="178" fontId="3" fillId="0" borderId="0" xfId="63" applyNumberFormat="1" applyFont="1" applyFill="1" applyAlignment="1" applyProtection="1">
      <alignment horizontal="center" vertical="center" wrapText="1"/>
      <protection locked="0"/>
    </xf>
    <xf numFmtId="0" fontId="25" fillId="0" borderId="0" xfId="54" applyFont="1" applyFill="1" applyAlignment="1">
      <alignment horizontal="center" vertical="center" wrapText="1"/>
    </xf>
    <xf numFmtId="176" fontId="25" fillId="0" borderId="0" xfId="54" applyNumberFormat="1" applyFont="1" applyFill="1" applyAlignment="1">
      <alignment horizontal="center" vertical="center"/>
    </xf>
    <xf numFmtId="0" fontId="25" fillId="0" borderId="0" xfId="54" applyFont="1" applyFill="1" applyAlignment="1">
      <alignment horizontal="center" vertical="center"/>
    </xf>
    <xf numFmtId="179" fontId="2" fillId="0" borderId="0" xfId="0" applyNumberFormat="1" applyFont="1" applyFill="1" applyAlignment="1" applyProtection="1">
      <alignment horizontal="right" vertical="center" wrapText="1"/>
      <protection locked="0"/>
    </xf>
    <xf numFmtId="0" fontId="5" fillId="0" borderId="7" xfId="0" applyNumberFormat="1" applyFont="1" applyFill="1" applyBorder="1" applyAlignment="1" applyProtection="1">
      <alignment vertical="center" wrapText="1"/>
      <protection locked="0"/>
    </xf>
    <xf numFmtId="0" fontId="5" fillId="0" borderId="2" xfId="62" applyNumberFormat="1" applyFont="1" applyFill="1" applyBorder="1" applyAlignment="1" applyProtection="1">
      <alignment horizontal="center" vertical="center" wrapText="1" shrinkToFit="1"/>
      <protection locked="0"/>
    </xf>
    <xf numFmtId="176" fontId="1" fillId="0" borderId="1" xfId="69" applyNumberFormat="1" applyFont="1" applyFill="1" applyBorder="1" applyAlignment="1">
      <alignment horizontal="center" vertical="center"/>
    </xf>
    <xf numFmtId="0" fontId="2" fillId="0" borderId="1" xfId="66" applyFont="1" applyFill="1" applyBorder="1" applyAlignment="1">
      <alignment horizontal="left" vertical="center" wrapText="1"/>
    </xf>
    <xf numFmtId="0" fontId="23" fillId="0" borderId="0" xfId="0" applyFont="1" applyFill="1" applyAlignment="1">
      <alignment horizontal="left" vertical="center" wrapText="1"/>
    </xf>
    <xf numFmtId="176" fontId="6" fillId="0" borderId="1" xfId="74" applyNumberFormat="1" applyFont="1" applyFill="1" applyBorder="1" applyAlignment="1" applyProtection="1">
      <alignment horizontal="center" vertical="center" wrapText="1"/>
      <protection locked="0"/>
    </xf>
    <xf numFmtId="0" fontId="1" fillId="0" borderId="0" xfId="73" applyFont="1" applyFill="1" applyBorder="1" applyAlignment="1" applyProtection="1">
      <alignment horizontal="left" vertical="center" wrapText="1"/>
      <protection locked="0"/>
    </xf>
    <xf numFmtId="0" fontId="46" fillId="0" borderId="0" xfId="61" applyFill="1"/>
    <xf numFmtId="0" fontId="46" fillId="0" borderId="0" xfId="61" applyFont="1" applyFill="1"/>
    <xf numFmtId="0" fontId="30" fillId="0" borderId="0" xfId="61" applyFont="1" applyFill="1" applyAlignment="1">
      <alignment horizontal="center" vertical="center"/>
    </xf>
    <xf numFmtId="0" fontId="2" fillId="0" borderId="0" xfId="61" applyFont="1" applyFill="1" applyAlignment="1">
      <alignment horizontal="center" vertical="center"/>
    </xf>
    <xf numFmtId="0" fontId="47" fillId="0" borderId="0" xfId="61" applyFont="1" applyFill="1" applyAlignment="1">
      <alignment horizontal="center" vertical="center"/>
    </xf>
    <xf numFmtId="0" fontId="48" fillId="0" borderId="0" xfId="61" applyFont="1" applyFill="1" applyAlignment="1">
      <alignment horizontal="center" vertical="center"/>
    </xf>
    <xf numFmtId="0" fontId="46" fillId="0" borderId="0" xfId="61" applyFill="1" applyBorder="1"/>
    <xf numFmtId="0" fontId="0" fillId="0" borderId="9"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4" fillId="0" borderId="0" xfId="50" applyFont="1" applyFill="1" applyBorder="1" applyAlignment="1" applyProtection="1">
      <alignment horizontal="center" vertical="center" wrapText="1"/>
      <protection locked="0"/>
    </xf>
    <xf numFmtId="0" fontId="2" fillId="0" borderId="21" xfId="59" applyFont="1" applyFill="1" applyBorder="1" applyAlignment="1">
      <alignment horizontal="right" vertical="center" wrapText="1"/>
    </xf>
    <xf numFmtId="0" fontId="5" fillId="0" borderId="1" xfId="67" applyNumberFormat="1" applyFont="1" applyFill="1" applyBorder="1" applyAlignment="1" applyProtection="1">
      <alignment horizontal="center" vertical="center" wrapText="1"/>
      <protection locked="0"/>
    </xf>
    <xf numFmtId="0" fontId="2" fillId="0" borderId="1" xfId="67" applyNumberFormat="1" applyFont="1" applyFill="1" applyBorder="1" applyAlignment="1" applyProtection="1">
      <alignment horizontal="center" vertical="center" wrapText="1"/>
      <protection locked="0"/>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0" fontId="49" fillId="0" borderId="0" xfId="61" applyFont="1" applyFill="1"/>
    <xf numFmtId="0" fontId="3" fillId="0" borderId="0" xfId="62" applyFont="1" applyFill="1" applyBorder="1" applyAlignment="1" applyProtection="1">
      <alignment horizontal="left" vertical="center"/>
      <protection locked="0"/>
    </xf>
    <xf numFmtId="0" fontId="37" fillId="0" borderId="0" xfId="62" applyFont="1" applyFill="1" applyBorder="1" applyAlignment="1" applyProtection="1">
      <alignment vertical="center"/>
      <protection locked="0"/>
    </xf>
    <xf numFmtId="0" fontId="25" fillId="0" borderId="0" xfId="62" applyFont="1" applyFill="1" applyBorder="1" applyAlignment="1" applyProtection="1">
      <alignment horizontal="right" vertical="center"/>
      <protection locked="0"/>
    </xf>
    <xf numFmtId="0" fontId="23" fillId="0" borderId="0" xfId="62" applyFont="1" applyFill="1" applyBorder="1" applyAlignment="1" applyProtection="1">
      <alignment vertical="center"/>
      <protection locked="0"/>
    </xf>
    <xf numFmtId="0" fontId="2" fillId="0" borderId="0" xfId="62" applyFont="1" applyFill="1" applyBorder="1" applyAlignment="1" applyProtection="1">
      <alignment vertical="center"/>
      <protection locked="0"/>
    </xf>
    <xf numFmtId="0" fontId="25" fillId="0" borderId="0" xfId="62" applyFont="1" applyFill="1" applyBorder="1" applyAlignment="1" applyProtection="1">
      <alignment vertical="center"/>
      <protection locked="0"/>
    </xf>
    <xf numFmtId="0" fontId="1" fillId="0" borderId="0" xfId="62" applyFont="1" applyFill="1" applyBorder="1" applyAlignment="1" applyProtection="1">
      <alignment vertical="center"/>
      <protection locked="0"/>
    </xf>
    <xf numFmtId="0" fontId="25" fillId="0" borderId="0" xfId="0" applyFont="1" applyFill="1" applyBorder="1" applyAlignment="1" applyProtection="1">
      <alignment horizontal="right" vertical="center" wrapText="1"/>
      <protection locked="0"/>
    </xf>
    <xf numFmtId="0" fontId="30" fillId="0" borderId="0" xfId="0" applyFont="1" applyFill="1" applyBorder="1" applyAlignment="1" applyProtection="1">
      <alignment horizontal="right" vertical="center" wrapText="1"/>
      <protection locked="0"/>
    </xf>
    <xf numFmtId="0" fontId="30" fillId="0" borderId="0" xfId="62" applyFont="1" applyFill="1" applyBorder="1" applyAlignment="1" applyProtection="1">
      <alignment vertical="center"/>
      <protection locked="0"/>
    </xf>
    <xf numFmtId="0" fontId="1" fillId="0" borderId="0" xfId="62" applyFill="1" applyBorder="1" applyAlignment="1" applyProtection="1">
      <alignment vertical="center"/>
      <protection locked="0"/>
    </xf>
    <xf numFmtId="0" fontId="1" fillId="0" borderId="0" xfId="62" applyFill="1" applyBorder="1" applyAlignment="1" applyProtection="1">
      <alignment horizontal="center" vertical="center"/>
      <protection locked="0"/>
    </xf>
    <xf numFmtId="179" fontId="1" fillId="0" borderId="0" xfId="62" applyNumberFormat="1" applyFill="1" applyBorder="1" applyAlignment="1" applyProtection="1">
      <alignment horizontal="center" vertical="center"/>
      <protection locked="0"/>
    </xf>
    <xf numFmtId="0" fontId="0" fillId="0" borderId="0" xfId="0" applyFill="1"/>
    <xf numFmtId="0" fontId="23" fillId="0" borderId="0" xfId="62" applyFont="1" applyFill="1" applyBorder="1" applyAlignment="1" applyProtection="1">
      <alignment horizontal="left" vertical="center"/>
      <protection locked="0"/>
    </xf>
    <xf numFmtId="0" fontId="23" fillId="0" borderId="0" xfId="62" applyFont="1" applyFill="1" applyBorder="1" applyAlignment="1" applyProtection="1">
      <alignment horizontal="center" vertical="center"/>
      <protection locked="0"/>
    </xf>
    <xf numFmtId="0" fontId="3" fillId="0" borderId="0" xfId="62" applyFont="1" applyFill="1" applyBorder="1" applyAlignment="1" applyProtection="1">
      <alignment horizontal="center" vertical="center"/>
      <protection locked="0"/>
    </xf>
    <xf numFmtId="179" fontId="3" fillId="0" borderId="0" xfId="62" applyNumberFormat="1" applyFont="1" applyFill="1" applyBorder="1" applyAlignment="1" applyProtection="1">
      <alignment horizontal="center" vertical="center"/>
      <protection locked="0"/>
    </xf>
    <xf numFmtId="179" fontId="4" fillId="0" borderId="0" xfId="62" applyNumberFormat="1" applyFont="1" applyFill="1" applyBorder="1" applyAlignment="1" applyProtection="1">
      <alignment horizontal="center" vertical="center"/>
      <protection locked="0"/>
    </xf>
    <xf numFmtId="0" fontId="50" fillId="0" borderId="0" xfId="62" applyFont="1" applyFill="1" applyBorder="1" applyAlignment="1" applyProtection="1">
      <alignment horizontal="center" vertical="center"/>
      <protection locked="0"/>
    </xf>
    <xf numFmtId="0" fontId="2" fillId="0" borderId="21" xfId="62" applyFont="1" applyFill="1" applyBorder="1" applyAlignment="1" applyProtection="1">
      <alignment horizontal="right" vertical="center"/>
      <protection locked="0"/>
    </xf>
    <xf numFmtId="179" fontId="2" fillId="0" borderId="21" xfId="62" applyNumberFormat="1" applyFont="1" applyFill="1" applyBorder="1" applyAlignment="1" applyProtection="1">
      <alignment horizontal="right" vertical="center"/>
      <protection locked="0"/>
    </xf>
    <xf numFmtId="0" fontId="5" fillId="0" borderId="1" xfId="62" applyFont="1" applyFill="1" applyBorder="1" applyAlignment="1" applyProtection="1">
      <alignment horizontal="center" vertical="center"/>
      <protection locked="0"/>
    </xf>
    <xf numFmtId="179" fontId="5" fillId="0" borderId="1" xfId="0" applyNumberFormat="1" applyFont="1" applyFill="1" applyBorder="1" applyAlignment="1" applyProtection="1">
      <alignment horizontal="center" vertical="center" wrapText="1"/>
      <protection locked="0"/>
    </xf>
    <xf numFmtId="3" fontId="2" fillId="0" borderId="1" xfId="0" applyNumberFormat="1" applyFont="1" applyFill="1" applyBorder="1" applyAlignment="1" applyProtection="1">
      <alignment horizontal="left" vertical="center" wrapText="1"/>
      <protection locked="0"/>
    </xf>
    <xf numFmtId="0" fontId="23" fillId="0" borderId="1" xfId="0" applyNumberFormat="1" applyFont="1" applyFill="1" applyBorder="1" applyAlignment="1" applyProtection="1">
      <alignment horizontal="center" vertical="center" wrapText="1"/>
      <protection locked="0"/>
    </xf>
    <xf numFmtId="179" fontId="6" fillId="0" borderId="1" xfId="0" applyNumberFormat="1" applyFont="1" applyFill="1" applyBorder="1" applyAlignment="1" applyProtection="1">
      <alignment horizontal="center" vertical="center" wrapText="1"/>
      <protection locked="0"/>
    </xf>
    <xf numFmtId="0" fontId="23" fillId="0" borderId="0" xfId="62" applyFont="1" applyFill="1" applyAlignment="1" applyProtection="1">
      <alignment vertical="center"/>
      <protection locked="0"/>
    </xf>
    <xf numFmtId="0" fontId="1" fillId="0" borderId="1" xfId="62" applyNumberFormat="1" applyFont="1" applyFill="1" applyBorder="1" applyAlignment="1" applyProtection="1">
      <alignment horizontal="left" vertical="center" wrapText="1" shrinkToFit="1"/>
      <protection locked="0"/>
    </xf>
    <xf numFmtId="3" fontId="1"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lignment horizontal="left" vertical="center" wrapText="1"/>
    </xf>
    <xf numFmtId="0" fontId="2" fillId="0" borderId="1" xfId="68" applyFont="1" applyFill="1" applyBorder="1" applyAlignment="1">
      <alignment horizontal="left" vertical="center" wrapText="1"/>
    </xf>
    <xf numFmtId="179" fontId="23" fillId="0" borderId="1" xfId="0" applyNumberFormat="1" applyFont="1" applyFill="1" applyBorder="1" applyAlignment="1" applyProtection="1">
      <alignment horizontal="center" vertical="center" wrapText="1"/>
      <protection locked="0"/>
    </xf>
    <xf numFmtId="0" fontId="1" fillId="0" borderId="1" xfId="68"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protection locked="0"/>
    </xf>
    <xf numFmtId="0" fontId="22" fillId="0" borderId="1" xfId="0" applyFont="1" applyFill="1" applyBorder="1" applyAlignment="1">
      <alignment vertical="center" wrapText="1"/>
    </xf>
    <xf numFmtId="49" fontId="1" fillId="0" borderId="1" xfId="0" applyNumberFormat="1" applyFont="1" applyFill="1" applyBorder="1" applyAlignment="1">
      <alignment horizontal="left" vertical="center" indent="3"/>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179" fontId="51" fillId="0" borderId="1" xfId="0" applyNumberFormat="1" applyFont="1" applyFill="1" applyBorder="1" applyAlignment="1" applyProtection="1">
      <alignment horizontal="center" vertical="center" wrapText="1"/>
      <protection locked="0"/>
    </xf>
    <xf numFmtId="1" fontId="1" fillId="0" borderId="1" xfId="0" applyNumberFormat="1" applyFont="1" applyFill="1" applyBorder="1" applyAlignment="1" applyProtection="1">
      <alignment horizontal="left" vertical="center" shrinkToFit="1"/>
      <protection locked="0"/>
    </xf>
    <xf numFmtId="1" fontId="1" fillId="0" borderId="1" xfId="0" applyNumberFormat="1" applyFont="1" applyFill="1" applyBorder="1" applyAlignment="1" applyProtection="1">
      <alignment horizontal="center" vertical="center" shrinkToFit="1"/>
      <protection locked="0"/>
    </xf>
    <xf numFmtId="179" fontId="52" fillId="0" borderId="1" xfId="0" applyNumberFormat="1" applyFont="1" applyFill="1" applyBorder="1" applyAlignment="1" applyProtection="1">
      <alignment horizontal="center" vertical="center" wrapText="1"/>
      <protection locked="0"/>
    </xf>
    <xf numFmtId="0" fontId="25" fillId="0" borderId="0" xfId="0" applyFont="1" applyFill="1" applyBorder="1" applyAlignment="1" applyProtection="1">
      <alignment horizontal="right" vertical="center" wrapText="1" indent="1"/>
      <protection locked="0"/>
    </xf>
    <xf numFmtId="0" fontId="3" fillId="0" borderId="0" xfId="0" applyFont="1" applyFill="1" applyBorder="1" applyAlignment="1" applyProtection="1">
      <alignment horizontal="left" vertical="center" wrapText="1"/>
      <protection locked="0"/>
    </xf>
    <xf numFmtId="0" fontId="37" fillId="0" borderId="0" xfId="0" applyFont="1" applyFill="1" applyBorder="1" applyAlignment="1" applyProtection="1">
      <alignment vertical="center" wrapText="1"/>
      <protection locked="0"/>
    </xf>
    <xf numFmtId="0" fontId="30" fillId="0" borderId="0" xfId="0" applyFont="1" applyFill="1" applyBorder="1" applyAlignment="1" applyProtection="1">
      <alignment vertical="center" wrapText="1"/>
      <protection locked="0"/>
    </xf>
    <xf numFmtId="0" fontId="25" fillId="0" borderId="0" xfId="0" applyFont="1" applyFill="1" applyBorder="1" applyAlignment="1" applyProtection="1">
      <alignment vertical="center" wrapText="1"/>
      <protection locked="0"/>
    </xf>
    <xf numFmtId="0" fontId="1" fillId="0" borderId="0" xfId="0" applyFont="1" applyFill="1" applyBorder="1" applyAlignment="1" applyProtection="1">
      <alignment vertical="center" wrapText="1"/>
      <protection locked="0"/>
    </xf>
    <xf numFmtId="179" fontId="1" fillId="0" borderId="0" xfId="0" applyNumberFormat="1" applyFont="1" applyFill="1" applyBorder="1" applyAlignment="1" applyProtection="1">
      <alignment horizontal="center" vertical="center" wrapText="1"/>
      <protection locked="0"/>
    </xf>
    <xf numFmtId="0" fontId="23" fillId="0" borderId="0" xfId="0" applyFont="1" applyFill="1" applyBorder="1" applyAlignment="1" applyProtection="1">
      <alignment horizontal="left" vertical="center"/>
      <protection locked="0"/>
    </xf>
    <xf numFmtId="179" fontId="3" fillId="0" borderId="0" xfId="0" applyNumberFormat="1" applyFont="1" applyFill="1" applyBorder="1" applyAlignment="1" applyProtection="1">
      <alignment horizontal="center" vertical="center"/>
      <protection locked="0"/>
    </xf>
    <xf numFmtId="3" fontId="4" fillId="0" borderId="0" xfId="0" applyNumberFormat="1" applyFont="1" applyFill="1" applyBorder="1" applyAlignment="1" applyProtection="1">
      <alignment horizontal="center" vertical="center"/>
      <protection locked="0"/>
    </xf>
    <xf numFmtId="179" fontId="4" fillId="0" borderId="0" xfId="0" applyNumberFormat="1" applyFont="1" applyFill="1" applyBorder="1" applyAlignment="1" applyProtection="1">
      <alignment horizontal="center" vertical="center"/>
      <protection locked="0"/>
    </xf>
    <xf numFmtId="177" fontId="2" fillId="0" borderId="0" xfId="0" applyNumberFormat="1" applyFont="1" applyFill="1" applyAlignment="1" applyProtection="1">
      <alignment horizontal="right" vertical="center"/>
      <protection locked="0"/>
    </xf>
    <xf numFmtId="179" fontId="2" fillId="0" borderId="0" xfId="0" applyNumberFormat="1" applyFont="1" applyFill="1" applyAlignment="1" applyProtection="1">
      <alignment horizontal="right" vertical="center"/>
      <protection locked="0"/>
    </xf>
    <xf numFmtId="0" fontId="5" fillId="0" borderId="1" xfId="0" applyFont="1" applyFill="1" applyBorder="1" applyAlignment="1" applyProtection="1">
      <alignment horizontal="center" vertical="center"/>
      <protection locked="0"/>
    </xf>
    <xf numFmtId="0" fontId="22" fillId="0" borderId="1" xfId="68" applyFont="1" applyFill="1" applyBorder="1" applyAlignment="1">
      <alignment horizontal="left" vertical="center" wrapText="1"/>
    </xf>
    <xf numFmtId="0" fontId="22" fillId="0" borderId="1" xfId="68" applyFont="1" applyFill="1" applyBorder="1" applyAlignment="1">
      <alignment horizontal="center" vertical="center"/>
    </xf>
    <xf numFmtId="0" fontId="6" fillId="0" borderId="1" xfId="62" applyFont="1" applyFill="1" applyBorder="1" applyAlignment="1" applyProtection="1">
      <alignment horizontal="center" vertical="center"/>
      <protection locked="0"/>
    </xf>
    <xf numFmtId="0" fontId="1" fillId="0" borderId="1" xfId="62" applyFont="1" applyFill="1" applyBorder="1" applyAlignment="1" applyProtection="1">
      <alignment horizontal="left" vertical="center" wrapText="1"/>
      <protection locked="0"/>
    </xf>
    <xf numFmtId="0" fontId="1" fillId="0" borderId="1" xfId="62" applyFont="1" applyFill="1" applyBorder="1" applyAlignment="1" applyProtection="1">
      <alignment horizontal="left" vertical="center"/>
      <protection locked="0"/>
    </xf>
    <xf numFmtId="0" fontId="2" fillId="0" borderId="1" xfId="62" applyFont="1" applyFill="1" applyBorder="1" applyAlignment="1" applyProtection="1">
      <alignment horizontal="center" vertical="center"/>
      <protection locked="0"/>
    </xf>
    <xf numFmtId="176" fontId="2" fillId="0" borderId="1" xfId="62" applyNumberFormat="1" applyFont="1" applyFill="1" applyBorder="1" applyAlignment="1" applyProtection="1">
      <alignment horizontal="center" vertical="center"/>
      <protection locked="0"/>
    </xf>
    <xf numFmtId="1" fontId="2" fillId="0" borderId="1" xfId="0" applyNumberFormat="1" applyFont="1" applyFill="1" applyBorder="1" applyAlignment="1" applyProtection="1">
      <alignment horizontal="left" vertical="center"/>
      <protection locked="0"/>
    </xf>
    <xf numFmtId="176" fontId="2" fillId="0" borderId="1" xfId="0" applyNumberFormat="1" applyFont="1" applyFill="1" applyBorder="1" applyAlignment="1" applyProtection="1">
      <alignment horizontal="center" vertical="center"/>
      <protection locked="0"/>
    </xf>
    <xf numFmtId="179" fontId="2" fillId="0" borderId="1" xfId="0" applyNumberFormat="1" applyFont="1" applyFill="1" applyBorder="1" applyAlignment="1" applyProtection="1">
      <alignment horizontal="center" vertical="center"/>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center" vertical="center" wrapText="1"/>
    </xf>
    <xf numFmtId="179" fontId="1" fillId="0" borderId="1" xfId="0" applyNumberFormat="1"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xf>
    <xf numFmtId="179" fontId="22" fillId="0" borderId="1" xfId="68" applyNumberFormat="1" applyFont="1" applyFill="1" applyBorder="1" applyAlignment="1">
      <alignment horizontal="center" vertical="center"/>
    </xf>
    <xf numFmtId="3" fontId="2" fillId="0" borderId="1" xfId="0" applyNumberFormat="1" applyFont="1" applyFill="1" applyBorder="1" applyAlignment="1" applyProtection="1">
      <alignment horizontal="center" vertical="center"/>
      <protection locked="0"/>
    </xf>
    <xf numFmtId="176" fontId="2" fillId="0" borderId="1" xfId="0" applyNumberFormat="1" applyFont="1" applyFill="1" applyBorder="1" applyAlignment="1" applyProtection="1">
      <alignment horizontal="center" vertical="center"/>
    </xf>
    <xf numFmtId="179" fontId="2" fillId="0" borderId="1" xfId="0" applyNumberFormat="1" applyFont="1" applyFill="1" applyBorder="1" applyAlignment="1" applyProtection="1">
      <alignment horizontal="center" vertical="center"/>
    </xf>
    <xf numFmtId="0" fontId="53" fillId="0" borderId="0" xfId="62" applyFont="1" applyFill="1" applyBorder="1" applyAlignment="1" applyProtection="1">
      <alignment vertical="center"/>
      <protection locked="0"/>
    </xf>
    <xf numFmtId="0" fontId="1" fillId="0" borderId="0" xfId="62" applyFill="1" applyBorder="1" applyAlignment="1" applyProtection="1">
      <alignment vertical="center" shrinkToFit="1"/>
      <protection locked="0"/>
    </xf>
    <xf numFmtId="0" fontId="1" fillId="0" borderId="0" xfId="62" applyFill="1" applyBorder="1" applyAlignment="1" applyProtection="1">
      <alignment horizontal="center" vertical="center" shrinkToFit="1"/>
      <protection locked="0"/>
    </xf>
    <xf numFmtId="179" fontId="1" fillId="0" borderId="0" xfId="62" applyNumberFormat="1" applyFill="1" applyBorder="1" applyAlignment="1" applyProtection="1">
      <alignment vertical="center"/>
      <protection locked="0"/>
    </xf>
    <xf numFmtId="0" fontId="23" fillId="0" borderId="0" xfId="62" applyFont="1" applyFill="1" applyBorder="1" applyAlignment="1" applyProtection="1">
      <alignment horizontal="left" vertical="center" shrinkToFit="1"/>
      <protection locked="0"/>
    </xf>
    <xf numFmtId="0" fontId="23" fillId="0" borderId="0" xfId="62" applyFont="1" applyFill="1" applyBorder="1" applyAlignment="1" applyProtection="1">
      <alignment horizontal="center" vertical="center" shrinkToFit="1"/>
      <protection locked="0"/>
    </xf>
    <xf numFmtId="0" fontId="25" fillId="0" borderId="0" xfId="62" applyNumberFormat="1" applyFont="1" applyFill="1" applyBorder="1" applyAlignment="1" applyProtection="1">
      <alignment horizontal="center" vertical="center" shrinkToFit="1"/>
      <protection locked="0"/>
    </xf>
    <xf numFmtId="0" fontId="5" fillId="0" borderId="1" xfId="0" applyNumberFormat="1" applyFont="1" applyFill="1" applyBorder="1" applyAlignment="1" applyProtection="1">
      <alignment horizontal="center" vertical="center"/>
      <protection locked="0"/>
    </xf>
    <xf numFmtId="0" fontId="2" fillId="0" borderId="1" xfId="62" applyNumberFormat="1" applyFont="1" applyFill="1" applyBorder="1" applyAlignment="1" applyProtection="1">
      <alignment horizontal="left" vertical="center"/>
      <protection locked="0"/>
    </xf>
    <xf numFmtId="0" fontId="2" fillId="0" borderId="1" xfId="62" applyNumberFormat="1" applyFont="1" applyFill="1" applyBorder="1" applyAlignment="1" applyProtection="1">
      <alignment horizontal="center" vertical="center"/>
      <protection locked="0"/>
    </xf>
    <xf numFmtId="0" fontId="1" fillId="0" borderId="1" xfId="62" applyNumberFormat="1" applyFont="1" applyFill="1" applyBorder="1" applyAlignment="1" applyProtection="1">
      <alignment horizontal="left" vertical="center"/>
      <protection locked="0"/>
    </xf>
    <xf numFmtId="0" fontId="1" fillId="0" borderId="1" xfId="62" applyNumberFormat="1" applyFont="1" applyFill="1" applyBorder="1" applyAlignment="1" applyProtection="1">
      <alignment horizontal="center" vertical="center"/>
      <protection locked="0"/>
    </xf>
    <xf numFmtId="0" fontId="2" fillId="0" borderId="1" xfId="62" applyNumberFormat="1" applyFont="1" applyFill="1" applyBorder="1" applyAlignment="1" applyProtection="1">
      <alignment horizontal="left" vertical="center" wrapText="1" shrinkToFit="1"/>
      <protection locked="0"/>
    </xf>
    <xf numFmtId="0" fontId="1" fillId="0" borderId="1" xfId="62" applyNumberFormat="1" applyFont="1" applyFill="1" applyBorder="1" applyAlignment="1" applyProtection="1">
      <alignment horizontal="center" vertical="center" wrapText="1"/>
    </xf>
    <xf numFmtId="0" fontId="1" fillId="0" borderId="1" xfId="62" applyNumberFormat="1" applyFont="1" applyFill="1" applyBorder="1" applyAlignment="1" applyProtection="1">
      <alignment horizontal="left" vertical="center" wrapText="1"/>
      <protection locked="0"/>
    </xf>
    <xf numFmtId="0" fontId="1" fillId="0" borderId="1" xfId="62" applyNumberFormat="1" applyFont="1" applyFill="1" applyBorder="1" applyAlignment="1" applyProtection="1">
      <alignment horizontal="center" vertical="center" wrapText="1"/>
      <protection locked="0"/>
    </xf>
    <xf numFmtId="0" fontId="2" fillId="0" borderId="1" xfId="62" applyNumberFormat="1" applyFont="1" applyFill="1" applyBorder="1" applyAlignment="1" applyProtection="1">
      <alignment horizontal="center" vertical="center" wrapText="1"/>
    </xf>
    <xf numFmtId="0" fontId="1" fillId="0" borderId="1" xfId="62" applyNumberFormat="1" applyFont="1" applyFill="1" applyBorder="1" applyAlignment="1" applyProtection="1">
      <alignment horizontal="center" vertical="center" wrapText="1" shrinkToFit="1"/>
      <protection locked="0"/>
    </xf>
    <xf numFmtId="179" fontId="2" fillId="0" borderId="1" xfId="62" applyNumberFormat="1" applyFont="1" applyFill="1" applyBorder="1" applyAlignment="1" applyProtection="1">
      <alignment horizontal="center" vertical="center"/>
      <protection locked="0"/>
    </xf>
    <xf numFmtId="1" fontId="1" fillId="0" borderId="1" xfId="0" applyNumberFormat="1" applyFont="1" applyFill="1" applyBorder="1" applyAlignment="1" applyProtection="1">
      <alignment horizontal="left" vertical="center"/>
      <protection locked="0"/>
    </xf>
    <xf numFmtId="1" fontId="1" fillId="0" borderId="1" xfId="0" applyNumberFormat="1" applyFont="1" applyFill="1" applyBorder="1" applyAlignment="1" applyProtection="1">
      <alignment horizontal="center" vertical="center"/>
      <protection locked="0"/>
    </xf>
    <xf numFmtId="179" fontId="1" fillId="0" borderId="1" xfId="62" applyNumberFormat="1" applyFont="1" applyFill="1" applyBorder="1" applyAlignment="1" applyProtection="1">
      <alignment horizontal="center" vertical="center"/>
      <protection locked="0"/>
    </xf>
    <xf numFmtId="0" fontId="1" fillId="0" borderId="1" xfId="62" applyFont="1" applyFill="1" applyBorder="1" applyAlignment="1" applyProtection="1">
      <alignment horizontal="center" vertical="center"/>
      <protection locked="0"/>
    </xf>
    <xf numFmtId="179" fontId="1" fillId="0" borderId="1" xfId="62" applyNumberFormat="1" applyFont="1" applyFill="1" applyBorder="1" applyAlignment="1" applyProtection="1">
      <alignment horizontal="center" vertical="center"/>
    </xf>
    <xf numFmtId="0" fontId="25" fillId="0" borderId="22" xfId="0" applyFont="1" applyFill="1" applyBorder="1" applyAlignment="1" applyProtection="1">
      <alignment horizontal="left" vertical="center" wrapText="1"/>
      <protection locked="0"/>
    </xf>
    <xf numFmtId="0" fontId="25" fillId="0" borderId="22" xfId="0" applyFont="1" applyFill="1" applyBorder="1" applyAlignment="1" applyProtection="1">
      <alignment horizontal="center" vertical="center" wrapText="1"/>
      <protection locked="0"/>
    </xf>
    <xf numFmtId="179" fontId="25" fillId="0" borderId="22" xfId="0" applyNumberFormat="1" applyFont="1" applyFill="1" applyBorder="1" applyAlignment="1" applyProtection="1">
      <alignment horizontal="left" vertical="center" wrapText="1"/>
      <protection locked="0"/>
    </xf>
    <xf numFmtId="0" fontId="6" fillId="0" borderId="1" xfId="62" applyFont="1" applyFill="1" applyBorder="1" applyAlignment="1" applyProtection="1">
      <alignment horizontal="left" vertical="center"/>
      <protection locked="0"/>
    </xf>
    <xf numFmtId="176" fontId="2" fillId="0" borderId="1" xfId="0" applyNumberFormat="1" applyFont="1" applyFill="1" applyBorder="1" applyAlignment="1" applyProtection="1">
      <alignment horizontal="center" vertical="center" wrapText="1"/>
    </xf>
    <xf numFmtId="0" fontId="2" fillId="0" borderId="1" xfId="62" applyFont="1" applyFill="1" applyBorder="1" applyAlignment="1" applyProtection="1">
      <alignment horizontal="left" vertical="center"/>
      <protection locked="0"/>
    </xf>
    <xf numFmtId="176" fontId="2" fillId="0" borderId="1" xfId="0" applyNumberFormat="1" applyFont="1" applyFill="1" applyBorder="1" applyAlignment="1" applyProtection="1">
      <alignment horizontal="center" vertical="center" wrapText="1"/>
      <protection locked="0"/>
    </xf>
    <xf numFmtId="179" fontId="2" fillId="0" borderId="1" xfId="0" applyNumberFormat="1" applyFont="1" applyFill="1" applyBorder="1" applyAlignment="1" applyProtection="1">
      <alignment horizontal="center" vertical="center" wrapText="1"/>
      <protection locked="0"/>
    </xf>
    <xf numFmtId="179" fontId="1" fillId="0" borderId="1" xfId="0" applyNumberFormat="1" applyFont="1" applyFill="1" applyBorder="1" applyAlignment="1" applyProtection="1">
      <alignment horizontal="center" vertical="center" wrapText="1"/>
      <protection locked="0"/>
    </xf>
    <xf numFmtId="176" fontId="2" fillId="0" borderId="1" xfId="62" applyNumberFormat="1" applyFont="1" applyFill="1" applyBorder="1" applyAlignment="1" applyProtection="1">
      <alignment horizontal="center" vertical="center"/>
    </xf>
    <xf numFmtId="179" fontId="2" fillId="0" borderId="1" xfId="62" applyNumberFormat="1" applyFont="1" applyFill="1" applyBorder="1" applyAlignment="1" applyProtection="1">
      <alignment horizontal="center" vertical="center"/>
    </xf>
    <xf numFmtId="176" fontId="1" fillId="0" borderId="0" xfId="62" applyNumberFormat="1" applyFill="1" applyBorder="1" applyAlignment="1" applyProtection="1">
      <alignment vertical="center"/>
      <protection locked="0"/>
    </xf>
    <xf numFmtId="0" fontId="5" fillId="0" borderId="5" xfId="80" applyFont="1" applyFill="1" applyBorder="1" applyAlignment="1" applyProtection="1">
      <alignment horizontal="center" vertical="center" wrapText="1"/>
      <protection locked="0"/>
    </xf>
    <xf numFmtId="0" fontId="5" fillId="0" borderId="6" xfId="80" applyFont="1" applyFill="1" applyBorder="1" applyAlignment="1" applyProtection="1">
      <alignment horizontal="center" vertical="center" wrapText="1"/>
      <protection locked="0"/>
    </xf>
    <xf numFmtId="0" fontId="5" fillId="0" borderId="7" xfId="80" applyFont="1" applyFill="1" applyBorder="1" applyAlignment="1" applyProtection="1">
      <alignment horizontal="center" vertical="center" wrapText="1"/>
      <protection locked="0"/>
    </xf>
    <xf numFmtId="177" fontId="5" fillId="0" borderId="1" xfId="0" applyNumberFormat="1" applyFont="1" applyFill="1" applyBorder="1" applyAlignment="1" applyProtection="1">
      <alignment horizontal="center" vertical="center" wrapText="1"/>
      <protection locked="0"/>
    </xf>
    <xf numFmtId="0" fontId="1" fillId="0" borderId="1" xfId="73" applyNumberFormat="1" applyFont="1" applyFill="1" applyBorder="1" applyAlignment="1" applyProtection="1">
      <alignment horizontal="center" vertical="center" wrapText="1"/>
      <protection locked="0"/>
    </xf>
    <xf numFmtId="0" fontId="1" fillId="0" borderId="1" xfId="80" applyNumberFormat="1" applyFont="1" applyFill="1" applyBorder="1" applyAlignment="1" applyProtection="1">
      <alignment horizontal="center" vertical="center" wrapText="1"/>
      <protection locked="0"/>
    </xf>
    <xf numFmtId="179" fontId="1" fillId="0" borderId="1" xfId="80" applyNumberFormat="1" applyFont="1" applyFill="1" applyBorder="1" applyAlignment="1" applyProtection="1">
      <alignment horizontal="center" vertical="center" wrapText="1"/>
      <protection locked="0"/>
    </xf>
    <xf numFmtId="0" fontId="3" fillId="0" borderId="0" xfId="62" applyFont="1" applyFill="1" applyAlignment="1" applyProtection="1">
      <alignment horizontal="left" vertical="center"/>
      <protection locked="0"/>
    </xf>
    <xf numFmtId="0" fontId="37" fillId="0" borderId="0" xfId="62" applyFont="1" applyFill="1" applyAlignment="1" applyProtection="1">
      <alignment vertical="center"/>
      <protection locked="0"/>
    </xf>
    <xf numFmtId="0" fontId="25" fillId="0" borderId="0" xfId="62" applyFont="1" applyFill="1" applyAlignment="1" applyProtection="1">
      <alignment horizontal="right" vertical="center"/>
      <protection locked="0"/>
    </xf>
    <xf numFmtId="0" fontId="1" fillId="0" borderId="0" xfId="62" applyFill="1" applyAlignment="1" applyProtection="1">
      <alignment vertical="center"/>
      <protection locked="0"/>
    </xf>
    <xf numFmtId="0" fontId="23" fillId="0" borderId="0" xfId="62" applyFont="1" applyFill="1" applyAlignment="1" applyProtection="1">
      <alignment horizontal="left" vertical="center"/>
      <protection locked="0"/>
    </xf>
    <xf numFmtId="0" fontId="3" fillId="0" borderId="0" xfId="62" applyFont="1" applyFill="1" applyAlignment="1" applyProtection="1">
      <alignment horizontal="center" vertical="center"/>
      <protection locked="0"/>
    </xf>
    <xf numFmtId="0" fontId="54" fillId="0" borderId="0" xfId="62" applyFont="1" applyFill="1" applyBorder="1" applyAlignment="1" applyProtection="1">
      <alignment horizontal="center" vertical="center"/>
      <protection locked="0"/>
    </xf>
    <xf numFmtId="0" fontId="25" fillId="0" borderId="0" xfId="62" applyFont="1" applyFill="1" applyAlignment="1" applyProtection="1">
      <alignment horizontal="center" vertical="center"/>
      <protection locked="0"/>
    </xf>
    <xf numFmtId="176" fontId="5" fillId="0" borderId="2" xfId="54"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vertical="center" wrapText="1"/>
      <protection locked="0"/>
    </xf>
    <xf numFmtId="176" fontId="5" fillId="0" borderId="4" xfId="54"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 fontId="1" fillId="0" borderId="1" xfId="68"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1" fillId="0" borderId="1" xfId="62" applyNumberFormat="1"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0" fontId="1" fillId="0" borderId="1" xfId="62" applyFont="1" applyFill="1" applyBorder="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7" fillId="0" borderId="0" xfId="0" applyFont="1" applyFill="1" applyAlignment="1" applyProtection="1">
      <alignment vertical="center" wrapText="1"/>
      <protection locked="0"/>
    </xf>
    <xf numFmtId="0" fontId="25" fillId="0" borderId="0" xfId="0" applyFont="1" applyFill="1" applyAlignment="1" applyProtection="1">
      <alignment horizontal="right" vertical="center" wrapText="1"/>
      <protection locked="0"/>
    </xf>
    <xf numFmtId="0" fontId="30" fillId="0" borderId="0" xfId="0" applyFont="1" applyFill="1" applyAlignment="1" applyProtection="1">
      <alignment vertical="center" wrapText="1"/>
      <protection locked="0"/>
    </xf>
    <xf numFmtId="0" fontId="30" fillId="0" borderId="0" xfId="0" applyFont="1" applyFill="1" applyAlignment="1" applyProtection="1">
      <alignment horizontal="right" vertical="center" wrapText="1"/>
      <protection locked="0"/>
    </xf>
    <xf numFmtId="0" fontId="25" fillId="0" borderId="0" xfId="0" applyFont="1" applyFill="1" applyAlignment="1" applyProtection="1">
      <alignment vertical="center" wrapText="1"/>
      <protection locked="0"/>
    </xf>
    <xf numFmtId="0" fontId="1" fillId="0" borderId="0" xfId="0" applyFont="1" applyFill="1" applyAlignment="1" applyProtection="1">
      <alignment vertical="center" wrapText="1"/>
      <protection locked="0"/>
    </xf>
    <xf numFmtId="0" fontId="1" fillId="0" borderId="0" xfId="0" applyFont="1" applyFill="1" applyAlignment="1" applyProtection="1">
      <alignment horizontal="center" vertical="center" wrapText="1"/>
      <protection locked="0"/>
    </xf>
    <xf numFmtId="0" fontId="23" fillId="0" borderId="0" xfId="0" applyFont="1" applyFill="1" applyAlignment="1" applyProtection="1">
      <alignment horizontal="left" vertical="center" wrapText="1"/>
      <protection locked="0"/>
    </xf>
    <xf numFmtId="0" fontId="3" fillId="0" borderId="0" xfId="0" applyFont="1" applyFill="1" applyAlignment="1" applyProtection="1">
      <alignment horizontal="center" vertical="center" wrapText="1"/>
      <protection locked="0"/>
    </xf>
    <xf numFmtId="3" fontId="4" fillId="0" borderId="0" xfId="0" applyNumberFormat="1" applyFont="1" applyFill="1" applyAlignment="1" applyProtection="1">
      <alignment horizontal="center" vertical="center" wrapText="1"/>
      <protection locked="0"/>
    </xf>
    <xf numFmtId="177" fontId="2" fillId="0" borderId="0" xfId="0" applyNumberFormat="1" applyFont="1" applyFill="1" applyAlignment="1" applyProtection="1">
      <alignment horizontal="right" vertical="center" wrapText="1"/>
      <protection locked="0"/>
    </xf>
    <xf numFmtId="176" fontId="1" fillId="0" borderId="1" xfId="0" applyNumberFormat="1" applyFont="1" applyFill="1" applyBorder="1" applyAlignment="1" applyProtection="1">
      <alignment horizontal="center" vertical="center" wrapText="1"/>
      <protection locked="0"/>
    </xf>
    <xf numFmtId="0" fontId="55" fillId="0" borderId="1" xfId="0" applyFont="1" applyFill="1" applyBorder="1" applyAlignment="1" applyProtection="1">
      <alignment horizontal="center" vertical="center" wrapText="1"/>
      <protection locked="0"/>
    </xf>
    <xf numFmtId="176" fontId="55" fillId="0" borderId="1" xfId="0" applyNumberFormat="1" applyFont="1" applyFill="1" applyBorder="1" applyAlignment="1" applyProtection="1">
      <alignment horizontal="center" vertical="center" wrapText="1"/>
      <protection locked="0"/>
    </xf>
    <xf numFmtId="179" fontId="55" fillId="0" borderId="1" xfId="0" applyNumberFormat="1" applyFont="1" applyFill="1" applyBorder="1" applyAlignment="1" applyProtection="1">
      <alignment horizontal="center" vertical="center" wrapText="1"/>
    </xf>
    <xf numFmtId="1" fontId="2"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30" fillId="0" borderId="1" xfId="0" applyFont="1" applyFill="1" applyBorder="1" applyAlignment="1" applyProtection="1">
      <alignment vertical="center" wrapText="1"/>
      <protection locked="0"/>
    </xf>
    <xf numFmtId="3" fontId="2" fillId="0" borderId="1" xfId="0" applyNumberFormat="1" applyFont="1" applyFill="1" applyBorder="1" applyAlignment="1" applyProtection="1">
      <alignment horizontal="center" vertical="center" wrapText="1"/>
      <protection locked="0"/>
    </xf>
    <xf numFmtId="0" fontId="53" fillId="0" borderId="0" xfId="62" applyFont="1" applyFill="1" applyProtection="1">
      <alignment vertical="center"/>
      <protection locked="0"/>
    </xf>
    <xf numFmtId="0" fontId="30" fillId="0" borderId="0" xfId="62" applyFont="1" applyFill="1" applyProtection="1">
      <alignment vertical="center"/>
      <protection locked="0"/>
    </xf>
    <xf numFmtId="0" fontId="2" fillId="0" borderId="0" xfId="62" applyFont="1" applyFill="1" applyProtection="1">
      <alignment vertical="center"/>
      <protection locked="0"/>
    </xf>
    <xf numFmtId="0" fontId="1" fillId="0" borderId="0" xfId="62" applyFill="1" applyProtection="1">
      <alignment vertical="center"/>
      <protection locked="0"/>
    </xf>
    <xf numFmtId="0" fontId="1" fillId="0" borderId="0" xfId="62" applyFont="1" applyFill="1" applyProtection="1">
      <alignment vertical="center"/>
      <protection locked="0"/>
    </xf>
    <xf numFmtId="0" fontId="1" fillId="0" borderId="0" xfId="62" applyFill="1" applyAlignment="1" applyProtection="1">
      <alignment vertical="center" shrinkToFit="1"/>
      <protection locked="0"/>
    </xf>
    <xf numFmtId="0" fontId="23" fillId="0" borderId="0" xfId="62" applyFont="1" applyFill="1" applyAlignment="1" applyProtection="1">
      <alignment horizontal="left" vertical="center" shrinkToFit="1"/>
      <protection locked="0"/>
    </xf>
    <xf numFmtId="0" fontId="25" fillId="0" borderId="0" xfId="62" applyNumberFormat="1" applyFont="1" applyFill="1" applyAlignment="1" applyProtection="1">
      <alignment horizontal="center" vertical="center"/>
      <protection locked="0"/>
    </xf>
    <xf numFmtId="0" fontId="2" fillId="0" borderId="21" xfId="62" applyNumberFormat="1" applyFont="1" applyFill="1" applyBorder="1" applyAlignment="1" applyProtection="1">
      <alignment horizontal="right" vertical="center"/>
      <protection locked="0"/>
    </xf>
    <xf numFmtId="0" fontId="2" fillId="0" borderId="1" xfId="62" applyNumberFormat="1" applyFont="1" applyFill="1" applyBorder="1" applyAlignment="1" applyProtection="1">
      <alignment horizontal="center" vertical="center" wrapText="1"/>
      <protection locked="0"/>
    </xf>
    <xf numFmtId="0" fontId="2" fillId="0" borderId="1" xfId="62" applyNumberFormat="1" applyFont="1" applyFill="1" applyBorder="1" applyAlignment="1" applyProtection="1">
      <alignment horizontal="left" vertical="center" wrapText="1" shrinkToFit="1"/>
    </xf>
    <xf numFmtId="0" fontId="55" fillId="0" borderId="1" xfId="62" applyNumberFormat="1" applyFont="1" applyFill="1" applyBorder="1" applyAlignment="1" applyProtection="1">
      <alignment horizontal="center" vertical="center" wrapText="1"/>
      <protection locked="0"/>
    </xf>
    <xf numFmtId="0" fontId="2" fillId="0" borderId="1" xfId="62" applyNumberFormat="1" applyFont="1" applyFill="1" applyBorder="1" applyAlignment="1" applyProtection="1">
      <alignment horizontal="center" vertical="center" wrapText="1" shrinkToFit="1"/>
      <protection locked="0"/>
    </xf>
    <xf numFmtId="0" fontId="2" fillId="0" borderId="1" xfId="62" applyNumberFormat="1" applyFont="1" applyFill="1" applyBorder="1" applyAlignment="1" applyProtection="1">
      <alignment horizontal="left" vertical="center" shrinkToFit="1"/>
      <protection locked="0"/>
    </xf>
    <xf numFmtId="0" fontId="1" fillId="0" borderId="1" xfId="62" applyNumberFormat="1" applyFont="1" applyFill="1" applyBorder="1" applyAlignment="1" applyProtection="1">
      <alignment horizontal="left" vertical="center" shrinkToFit="1"/>
      <protection locked="0"/>
    </xf>
    <xf numFmtId="0" fontId="2" fillId="0" borderId="1" xfId="62" applyNumberFormat="1" applyFont="1" applyFill="1" applyBorder="1" applyAlignment="1" applyProtection="1">
      <alignment horizontal="center" vertical="center" shrinkToFit="1"/>
      <protection locked="0"/>
    </xf>
    <xf numFmtId="176" fontId="1" fillId="0" borderId="0" xfId="62" applyNumberFormat="1" applyFill="1" applyProtection="1">
      <alignment vertical="center"/>
      <protection locked="0"/>
    </xf>
    <xf numFmtId="176" fontId="3" fillId="0" borderId="0" xfId="62" applyNumberFormat="1" applyFont="1" applyFill="1" applyAlignment="1" applyProtection="1">
      <alignment horizontal="center" vertical="center"/>
      <protection locked="0"/>
    </xf>
    <xf numFmtId="176" fontId="25" fillId="0" borderId="0" xfId="62" applyNumberFormat="1" applyFont="1" applyFill="1" applyAlignment="1" applyProtection="1">
      <alignment horizontal="center" vertical="center"/>
      <protection locked="0"/>
    </xf>
    <xf numFmtId="176" fontId="5" fillId="0" borderId="1" xfId="0" applyNumberFormat="1"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center" vertical="center" wrapText="1"/>
    </xf>
    <xf numFmtId="176" fontId="56" fillId="0" borderId="1" xfId="0" applyNumberFormat="1" applyFont="1" applyFill="1" applyBorder="1" applyAlignment="1" applyProtection="1">
      <alignment horizontal="center" vertical="center" wrapText="1"/>
      <protection locked="0"/>
    </xf>
    <xf numFmtId="0" fontId="57" fillId="0" borderId="0" xfId="51" applyFont="1" applyFill="1" applyBorder="1" applyAlignment="1"/>
    <xf numFmtId="0" fontId="57" fillId="0" borderId="0" xfId="51" applyFont="1" applyFill="1" applyBorder="1" applyAlignment="1">
      <alignment horizontal="left"/>
    </xf>
    <xf numFmtId="0" fontId="41" fillId="0" borderId="0" xfId="51" applyFont="1" applyFill="1" applyBorder="1" applyAlignment="1">
      <alignment horizontal="left"/>
    </xf>
    <xf numFmtId="0" fontId="57" fillId="0" borderId="0" xfId="51" applyFont="1" applyFill="1" applyBorder="1" applyAlignment="1">
      <alignment horizontal="center"/>
    </xf>
    <xf numFmtId="0" fontId="2" fillId="0" borderId="0" xfId="0" applyFont="1" applyFill="1" applyBorder="1" applyAlignment="1">
      <alignment horizontal="left" vertical="center"/>
    </xf>
    <xf numFmtId="0" fontId="8" fillId="0" borderId="0" xfId="51" applyFont="1" applyFill="1" applyBorder="1" applyAlignment="1">
      <alignment horizontal="center" vertical="center"/>
    </xf>
    <xf numFmtId="0" fontId="8" fillId="0" borderId="0" xfId="51" applyFont="1" applyFill="1" applyBorder="1" applyAlignment="1">
      <alignment horizontal="left" vertical="center"/>
    </xf>
    <xf numFmtId="0" fontId="57" fillId="0" borderId="0" xfId="51" applyFont="1" applyFill="1" applyBorder="1" applyAlignment="1">
      <alignment horizontal="center" vertical="center"/>
    </xf>
    <xf numFmtId="0" fontId="58" fillId="0" borderId="0" xfId="51" applyFont="1" applyFill="1" applyBorder="1" applyAlignment="1">
      <alignment horizontal="left" vertical="center"/>
    </xf>
    <xf numFmtId="0" fontId="31" fillId="0" borderId="0" xfId="51" applyFont="1" applyFill="1" applyBorder="1" applyAlignment="1">
      <alignment horizontal="right" vertical="center"/>
    </xf>
    <xf numFmtId="0" fontId="10" fillId="0" borderId="1" xfId="51" applyFont="1" applyFill="1" applyBorder="1" applyAlignment="1">
      <alignment horizontal="center" vertical="center" wrapText="1"/>
    </xf>
    <xf numFmtId="0" fontId="31" fillId="0" borderId="5" xfId="51" applyFont="1" applyFill="1" applyBorder="1" applyAlignment="1">
      <alignment horizontal="center" vertical="center" wrapText="1"/>
    </xf>
    <xf numFmtId="0" fontId="31" fillId="0" borderId="7" xfId="51" applyFont="1" applyFill="1" applyBorder="1" applyAlignment="1">
      <alignment horizontal="left" vertical="center" wrapText="1"/>
    </xf>
    <xf numFmtId="0" fontId="2" fillId="0" borderId="1" xfId="51" applyFont="1" applyFill="1" applyBorder="1" applyAlignment="1">
      <alignment horizontal="center" vertical="center" wrapText="1"/>
    </xf>
    <xf numFmtId="0" fontId="31" fillId="0" borderId="1" xfId="51" applyFont="1" applyFill="1" applyBorder="1" applyAlignment="1">
      <alignment horizontal="left" vertical="center" wrapText="1"/>
    </xf>
    <xf numFmtId="0" fontId="41" fillId="0" borderId="1" xfId="5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51" applyFont="1" applyFill="1" applyBorder="1" applyAlignment="1">
      <alignment horizontal="center" vertical="center" wrapText="1"/>
    </xf>
    <xf numFmtId="0" fontId="6" fillId="0" borderId="1" xfId="0" applyFont="1" applyFill="1" applyBorder="1" applyAlignment="1">
      <alignment horizontal="left" vertical="center" wrapText="1"/>
    </xf>
    <xf numFmtId="0" fontId="31" fillId="0" borderId="5" xfId="51" applyFont="1" applyFill="1" applyBorder="1" applyAlignment="1">
      <alignment vertical="center" wrapText="1"/>
    </xf>
    <xf numFmtId="0" fontId="1" fillId="0" borderId="1" xfId="0" applyNumberFormat="1" applyFont="1" applyFill="1" applyBorder="1" applyAlignment="1" applyProtection="1">
      <alignment horizontal="left" vertical="center" wrapText="1"/>
      <protection locked="0"/>
    </xf>
    <xf numFmtId="0" fontId="31" fillId="0" borderId="5" xfId="51" applyFont="1" applyFill="1" applyBorder="1" applyAlignment="1">
      <alignment horizontal="left" vertical="center" wrapText="1"/>
    </xf>
    <xf numFmtId="0" fontId="59" fillId="0" borderId="1" xfId="0" applyNumberFormat="1" applyFont="1" applyFill="1" applyBorder="1" applyAlignment="1" applyProtection="1">
      <alignment horizontal="left" vertical="center" wrapText="1"/>
      <protection locked="0"/>
    </xf>
    <xf numFmtId="0" fontId="59" fillId="0" borderId="1" xfId="0" applyFont="1" applyFill="1" applyBorder="1" applyAlignment="1" applyProtection="1">
      <alignment horizontal="left" vertical="center" wrapText="1"/>
      <protection locked="0"/>
    </xf>
    <xf numFmtId="0" fontId="60" fillId="0" borderId="1" xfId="0" applyFont="1" applyFill="1" applyBorder="1" applyAlignment="1">
      <alignment horizontal="left" vertical="center" wrapText="1"/>
    </xf>
    <xf numFmtId="0" fontId="59" fillId="0" borderId="1" xfId="0" applyFont="1" applyFill="1" applyBorder="1" applyAlignment="1">
      <alignment horizontal="left" vertical="center" wrapText="1"/>
    </xf>
    <xf numFmtId="0" fontId="59" fillId="0" borderId="1" xfId="0" applyNumberFormat="1" applyFont="1" applyFill="1" applyBorder="1" applyAlignment="1">
      <alignment horizontal="left" vertical="center" wrapText="1"/>
    </xf>
    <xf numFmtId="0" fontId="61" fillId="0" borderId="0" xfId="0" applyFont="1" applyFill="1" applyBorder="1" applyAlignment="1">
      <alignment horizontal="center" vertical="center"/>
    </xf>
    <xf numFmtId="0" fontId="62" fillId="0" borderId="0" xfId="0" applyFont="1" applyFill="1" applyBorder="1" applyAlignment="1">
      <alignment horizontal="center" vertical="center"/>
    </xf>
    <xf numFmtId="0" fontId="39" fillId="0" borderId="0" xfId="0" applyFont="1" applyFill="1" applyBorder="1" applyAlignment="1">
      <alignment horizontal="center" vertical="center"/>
    </xf>
    <xf numFmtId="49" fontId="0" fillId="0" borderId="0" xfId="0" applyNumberFormat="1" applyFill="1"/>
    <xf numFmtId="0" fontId="0" fillId="0" borderId="0" xfId="0" applyFont="1" applyFill="1" applyBorder="1" applyAlignment="1">
      <alignment horizontal="left" vertical="center"/>
    </xf>
    <xf numFmtId="0" fontId="0" fillId="0" borderId="0" xfId="0" applyNumberFormat="1" applyFont="1" applyFill="1" applyBorder="1" applyAlignment="1">
      <alignment horizontal="center" vertical="center"/>
    </xf>
    <xf numFmtId="0" fontId="63" fillId="0" borderId="0" xfId="0" applyFont="1" applyFill="1" applyBorder="1" applyAlignment="1">
      <alignment horizontal="center" vertical="center"/>
    </xf>
    <xf numFmtId="49" fontId="2" fillId="0" borderId="0" xfId="0" applyNumberFormat="1" applyFont="1" applyFill="1" applyAlignment="1" applyProtection="1">
      <alignment horizontal="left" vertical="center" wrapText="1"/>
      <protection locked="0"/>
    </xf>
    <xf numFmtId="0" fontId="2" fillId="0" borderId="0" xfId="0" applyNumberFormat="1" applyFont="1" applyFill="1" applyAlignment="1" applyProtection="1">
      <alignment horizontal="left" vertical="center" wrapText="1"/>
      <protection locked="0"/>
    </xf>
    <xf numFmtId="0" fontId="2" fillId="0" borderId="0" xfId="0" applyNumberFormat="1" applyFont="1" applyFill="1" applyAlignment="1" applyProtection="1">
      <alignment horizontal="center" vertical="center" wrapText="1"/>
      <protection locked="0"/>
    </xf>
    <xf numFmtId="49" fontId="4" fillId="0" borderId="0" xfId="60" applyNumberFormat="1" applyFont="1" applyFill="1" applyAlignment="1">
      <alignment horizontal="center" vertical="center" wrapText="1"/>
    </xf>
    <xf numFmtId="49" fontId="64" fillId="0" borderId="0" xfId="60" applyNumberFormat="1" applyFont="1" applyFill="1" applyAlignment="1">
      <alignment horizontal="center" vertical="center" wrapText="1"/>
    </xf>
    <xf numFmtId="49" fontId="2" fillId="0" borderId="0" xfId="60" applyNumberFormat="1" applyFont="1" applyFill="1" applyAlignment="1">
      <alignment horizontal="right" vertical="center" wrapText="1"/>
    </xf>
    <xf numFmtId="49" fontId="45" fillId="0" borderId="0" xfId="60" applyNumberFormat="1" applyFont="1" applyFill="1" applyAlignment="1">
      <alignment horizontal="right" vertical="center" wrapText="1"/>
    </xf>
    <xf numFmtId="0" fontId="25" fillId="0" borderId="1" xfId="0" applyFont="1" applyFill="1" applyBorder="1" applyAlignment="1">
      <alignment horizontal="center" vertical="center"/>
    </xf>
    <xf numFmtId="176" fontId="25" fillId="0" borderId="1" xfId="0" applyNumberFormat="1" applyFont="1" applyFill="1" applyBorder="1" applyAlignment="1">
      <alignment horizontal="center" vertical="center"/>
    </xf>
    <xf numFmtId="49" fontId="25" fillId="3" borderId="1" xfId="0" applyNumberFormat="1" applyFont="1" applyFill="1" applyBorder="1" applyAlignment="1">
      <alignment horizontal="center" vertical="center"/>
    </xf>
    <xf numFmtId="49" fontId="25" fillId="3" borderId="1" xfId="0" applyNumberFormat="1" applyFont="1" applyFill="1" applyBorder="1" applyAlignment="1">
      <alignment horizontal="left" vertical="center"/>
    </xf>
    <xf numFmtId="176" fontId="25" fillId="3" borderId="1" xfId="0" applyNumberFormat="1" applyFont="1" applyFill="1" applyBorder="1" applyAlignment="1">
      <alignment horizontal="right" vertical="center"/>
    </xf>
    <xf numFmtId="49" fontId="25" fillId="4" borderId="1" xfId="0" applyNumberFormat="1" applyFont="1" applyFill="1" applyBorder="1" applyAlignment="1">
      <alignment horizontal="center" vertical="center"/>
    </xf>
    <xf numFmtId="49" fontId="25" fillId="4" borderId="1" xfId="0" applyNumberFormat="1" applyFont="1" applyFill="1" applyBorder="1" applyAlignment="1">
      <alignment horizontal="left" vertical="center"/>
    </xf>
    <xf numFmtId="176" fontId="25" fillId="4" borderId="1" xfId="0" applyNumberFormat="1" applyFont="1" applyFill="1" applyBorder="1" applyAlignment="1">
      <alignment horizontal="right" vertical="center"/>
    </xf>
    <xf numFmtId="49" fontId="25" fillId="0" borderId="23" xfId="0" applyNumberFormat="1" applyFont="1" applyFill="1" applyBorder="1" applyAlignment="1">
      <alignment horizontal="center" vertical="center"/>
    </xf>
    <xf numFmtId="49" fontId="25" fillId="0" borderId="23" xfId="0" applyNumberFormat="1" applyFont="1" applyFill="1" applyBorder="1" applyAlignment="1">
      <alignment horizontal="left" vertical="center"/>
    </xf>
    <xf numFmtId="176" fontId="25" fillId="0" borderId="23" xfId="0" applyNumberFormat="1" applyFont="1" applyFill="1" applyBorder="1" applyAlignment="1">
      <alignment horizontal="right" vertical="center"/>
    </xf>
    <xf numFmtId="49" fontId="25" fillId="0" borderId="24" xfId="0" applyNumberFormat="1" applyFont="1" applyFill="1" applyBorder="1" applyAlignment="1">
      <alignment horizontal="center" vertical="center"/>
    </xf>
    <xf numFmtId="49" fontId="25" fillId="0" borderId="24" xfId="0" applyNumberFormat="1" applyFont="1" applyFill="1" applyBorder="1" applyAlignment="1">
      <alignment horizontal="left" vertical="center"/>
    </xf>
    <xf numFmtId="176" fontId="25" fillId="0" borderId="24" xfId="0" applyNumberFormat="1" applyFont="1" applyFill="1" applyBorder="1" applyAlignment="1">
      <alignment horizontal="right" vertical="center"/>
    </xf>
    <xf numFmtId="49" fontId="25" fillId="4" borderId="24" xfId="0" applyNumberFormat="1" applyFont="1" applyFill="1" applyBorder="1" applyAlignment="1">
      <alignment horizontal="center" vertical="center"/>
    </xf>
    <xf numFmtId="49" fontId="25" fillId="4" borderId="24" xfId="0" applyNumberFormat="1" applyFont="1" applyFill="1" applyBorder="1" applyAlignment="1">
      <alignment horizontal="left" vertical="center"/>
    </xf>
    <xf numFmtId="176" fontId="25" fillId="4" borderId="24" xfId="0" applyNumberFormat="1" applyFont="1" applyFill="1" applyBorder="1" applyAlignment="1">
      <alignment horizontal="right" vertical="center"/>
    </xf>
    <xf numFmtId="49" fontId="25" fillId="3" borderId="24" xfId="0" applyNumberFormat="1" applyFont="1" applyFill="1" applyBorder="1" applyAlignment="1">
      <alignment horizontal="center" vertical="center"/>
    </xf>
    <xf numFmtId="49" fontId="25" fillId="3" borderId="24" xfId="0" applyNumberFormat="1" applyFont="1" applyFill="1" applyBorder="1" applyAlignment="1">
      <alignment horizontal="left" vertical="center"/>
    </xf>
    <xf numFmtId="176" fontId="25" fillId="3" borderId="24" xfId="0" applyNumberFormat="1" applyFont="1" applyFill="1" applyBorder="1" applyAlignment="1">
      <alignment horizontal="right" vertical="center"/>
    </xf>
    <xf numFmtId="0" fontId="0" fillId="0" borderId="0" xfId="0" applyFont="1" applyFill="1" applyBorder="1" applyAlignment="1"/>
    <xf numFmtId="0" fontId="65" fillId="0" borderId="0" xfId="0" applyFont="1" applyFill="1" applyBorder="1" applyAlignment="1"/>
    <xf numFmtId="0" fontId="25" fillId="0" borderId="0" xfId="0" applyFont="1" applyFill="1" applyBorder="1" applyAlignment="1"/>
    <xf numFmtId="0" fontId="57" fillId="0" borderId="0" xfId="0" applyFont="1" applyFill="1" applyBorder="1" applyAlignment="1"/>
    <xf numFmtId="0" fontId="39" fillId="0" borderId="0" xfId="0" applyFont="1" applyFill="1" applyBorder="1" applyAlignment="1"/>
    <xf numFmtId="0" fontId="58" fillId="0" borderId="0" xfId="0" applyFont="1" applyFill="1" applyAlignment="1"/>
    <xf numFmtId="0" fontId="2" fillId="0" borderId="0" xfId="0" applyNumberFormat="1" applyFont="1" applyFill="1" applyBorder="1" applyAlignment="1" applyProtection="1">
      <alignment horizontal="left" vertical="center" wrapText="1"/>
      <protection locked="0"/>
    </xf>
    <xf numFmtId="0" fontId="8" fillId="0" borderId="0" xfId="0" applyFont="1" applyFill="1" applyAlignment="1">
      <alignment horizontal="center" vertical="center" wrapText="1"/>
    </xf>
    <xf numFmtId="0" fontId="31" fillId="0" borderId="0" xfId="0" applyFont="1" applyFill="1" applyAlignment="1">
      <alignment horizontal="right" vertical="center" wrapText="1"/>
    </xf>
    <xf numFmtId="0" fontId="31" fillId="0" borderId="1" xfId="0" applyFont="1" applyFill="1" applyBorder="1" applyAlignment="1">
      <alignment horizontal="center" vertical="center" wrapText="1"/>
    </xf>
    <xf numFmtId="0" fontId="58" fillId="0" borderId="0" xfId="0" applyFont="1" applyFill="1" applyBorder="1" applyAlignment="1"/>
    <xf numFmtId="0" fontId="41" fillId="0" borderId="1" xfId="0" applyFont="1" applyFill="1" applyBorder="1" applyAlignment="1">
      <alignment horizontal="center" vertical="center" wrapText="1"/>
    </xf>
    <xf numFmtId="0" fontId="0" fillId="0" borderId="1" xfId="0" applyFont="1" applyFill="1" applyBorder="1" applyAlignment="1"/>
    <xf numFmtId="0" fontId="3" fillId="0" borderId="0" xfId="84" applyFont="1" applyFill="1" applyProtection="1">
      <alignment vertical="center"/>
      <protection locked="0"/>
    </xf>
    <xf numFmtId="0" fontId="43" fillId="0" borderId="0" xfId="84" applyFont="1" applyFill="1" applyProtection="1">
      <alignment vertical="center"/>
      <protection locked="0"/>
    </xf>
    <xf numFmtId="0" fontId="25" fillId="0" borderId="0" xfId="84" applyFont="1" applyFill="1" applyProtection="1">
      <alignment vertical="center"/>
      <protection locked="0"/>
    </xf>
    <xf numFmtId="0" fontId="30" fillId="0" borderId="0" xfId="84" applyFont="1" applyFill="1" applyAlignment="1" applyProtection="1">
      <alignment vertical="center" wrapText="1"/>
      <protection locked="0"/>
    </xf>
    <xf numFmtId="0" fontId="1" fillId="0" borderId="0" xfId="84" applyFill="1" applyProtection="1">
      <alignment vertical="center"/>
      <protection locked="0"/>
    </xf>
    <xf numFmtId="0" fontId="0" fillId="0" borderId="0" xfId="0" applyFont="1" applyFill="1" applyBorder="1" applyAlignment="1">
      <alignment vertical="center"/>
    </xf>
    <xf numFmtId="0" fontId="23" fillId="0" borderId="0" xfId="84" applyFont="1" applyFill="1" applyAlignment="1" applyProtection="1">
      <alignment horizontal="left" vertical="center"/>
      <protection locked="0"/>
    </xf>
    <xf numFmtId="0" fontId="4" fillId="0" borderId="0" xfId="81" applyNumberFormat="1" applyFont="1" applyFill="1" applyBorder="1" applyAlignment="1">
      <alignment horizontal="center" vertical="center" wrapText="1"/>
    </xf>
    <xf numFmtId="0" fontId="2" fillId="0" borderId="0" xfId="84" applyFont="1" applyFill="1" applyAlignment="1" applyProtection="1">
      <alignment horizontal="right" vertical="center"/>
      <protection locked="0"/>
    </xf>
    <xf numFmtId="186" fontId="5" fillId="0" borderId="1" xfId="83" applyNumberFormat="1" applyFont="1" applyFill="1" applyBorder="1" applyAlignment="1" applyProtection="1">
      <alignment horizontal="center" vertical="center" wrapText="1"/>
      <protection locked="0"/>
    </xf>
    <xf numFmtId="0" fontId="2" fillId="0" borderId="1" xfId="82" applyFont="1" applyFill="1" applyBorder="1" applyAlignment="1" applyProtection="1">
      <alignment horizontal="center" vertical="center"/>
      <protection locked="0"/>
    </xf>
    <xf numFmtId="0" fontId="1" fillId="0" borderId="1" xfId="82" applyFont="1" applyFill="1" applyBorder="1" applyAlignment="1" applyProtection="1">
      <alignment horizontal="left" vertical="center"/>
      <protection locked="0"/>
    </xf>
    <xf numFmtId="176" fontId="1" fillId="0" borderId="1" xfId="0" applyNumberFormat="1" applyFont="1" applyFill="1" applyBorder="1" applyAlignment="1" applyProtection="1">
      <alignment horizontal="center" vertical="center" wrapText="1"/>
    </xf>
    <xf numFmtId="0" fontId="1" fillId="0" borderId="22" xfId="0" applyFont="1" applyFill="1" applyBorder="1" applyAlignment="1">
      <alignment horizontal="left" vertical="center" wrapText="1"/>
    </xf>
    <xf numFmtId="0" fontId="3" fillId="0" borderId="0" xfId="0" applyFont="1" applyFill="1" applyBorder="1" applyAlignment="1">
      <alignment horizontal="left" vertical="center"/>
    </xf>
    <xf numFmtId="0" fontId="36" fillId="0" borderId="0" xfId="0" applyFont="1" applyFill="1" applyBorder="1" applyAlignment="1">
      <alignment vertical="center"/>
    </xf>
    <xf numFmtId="0" fontId="25" fillId="0" borderId="0" xfId="0" applyFont="1" applyFill="1" applyBorder="1" applyAlignment="1">
      <alignment horizontal="right" vertical="center"/>
    </xf>
    <xf numFmtId="0" fontId="30" fillId="0" borderId="0" xfId="0" applyFont="1" applyFill="1" applyBorder="1" applyAlignment="1">
      <alignment vertical="center"/>
    </xf>
    <xf numFmtId="0" fontId="25" fillId="0" borderId="0" xfId="0" applyFont="1" applyFill="1" applyBorder="1" applyAlignment="1">
      <alignment vertical="center"/>
    </xf>
    <xf numFmtId="0" fontId="2" fillId="0" borderId="0" xfId="64" applyFont="1" applyFill="1" applyBorder="1" applyAlignment="1">
      <alignment horizontal="left" vertical="center"/>
    </xf>
    <xf numFmtId="0" fontId="1" fillId="0" borderId="0" xfId="64" applyFont="1" applyFill="1" applyBorder="1" applyAlignment="1">
      <alignment horizontal="left" vertical="center"/>
    </xf>
    <xf numFmtId="0" fontId="4" fillId="0" borderId="0" xfId="64" applyFont="1" applyFill="1" applyBorder="1" applyAlignment="1">
      <alignment horizontal="center" vertical="center" wrapText="1"/>
    </xf>
    <xf numFmtId="0" fontId="4" fillId="0" borderId="0" xfId="64" applyFont="1" applyFill="1" applyBorder="1" applyAlignment="1">
      <alignment horizontal="center" vertical="center"/>
    </xf>
    <xf numFmtId="0" fontId="25" fillId="0" borderId="0" xfId="64" applyFont="1" applyFill="1" applyBorder="1" applyAlignment="1">
      <alignment horizontal="right" vertical="center"/>
    </xf>
    <xf numFmtId="0" fontId="2" fillId="0" borderId="0" xfId="64" applyFont="1" applyFill="1" applyBorder="1" applyAlignment="1">
      <alignment horizontal="right" vertical="center"/>
    </xf>
    <xf numFmtId="0" fontId="23" fillId="0" borderId="1" xfId="89" applyFont="1" applyFill="1" applyBorder="1" applyAlignment="1">
      <alignment horizontal="left"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0" fontId="3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1" fillId="0" borderId="0" xfId="0" applyFont="1" applyFill="1" applyBorder="1" applyAlignment="1">
      <alignment vertical="center"/>
    </xf>
    <xf numFmtId="0" fontId="47" fillId="0" borderId="0" xfId="61" applyFont="1" applyFill="1"/>
    <xf numFmtId="0" fontId="2" fillId="0" borderId="0" xfId="0" applyFont="1" applyFill="1" applyBorder="1" applyAlignment="1">
      <alignment horizontal="center" vertical="center" wrapText="1"/>
    </xf>
    <xf numFmtId="0" fontId="2" fillId="0" borderId="0" xfId="59" applyFont="1" applyFill="1" applyBorder="1" applyAlignment="1">
      <alignment horizontal="center" vertical="center" wrapText="1"/>
    </xf>
    <xf numFmtId="0" fontId="5" fillId="0" borderId="19" xfId="67" applyNumberFormat="1" applyFont="1" applyFill="1" applyBorder="1" applyAlignment="1" applyProtection="1">
      <alignment horizontal="center" vertical="center" wrapText="1"/>
      <protection locked="0"/>
    </xf>
    <xf numFmtId="0" fontId="5" fillId="0" borderId="4" xfId="67" applyNumberFormat="1" applyFont="1" applyFill="1" applyBorder="1" applyAlignment="1" applyProtection="1">
      <alignment horizontal="center" vertical="center" wrapText="1"/>
      <protection locked="0"/>
    </xf>
    <xf numFmtId="176" fontId="66" fillId="0" borderId="1" xfId="67" applyNumberFormat="1" applyFont="1" applyFill="1" applyBorder="1" applyAlignment="1" applyProtection="1">
      <alignment horizontal="center" vertical="center" wrapText="1"/>
      <protection locked="0"/>
    </xf>
    <xf numFmtId="176" fontId="66" fillId="0" borderId="1" xfId="0" applyNumberFormat="1" applyFont="1" applyFill="1" applyBorder="1" applyAlignment="1">
      <alignment horizontal="center" vertical="center"/>
    </xf>
    <xf numFmtId="176" fontId="60"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1" fillId="0" borderId="0" xfId="52" applyFont="1" applyFill="1" applyAlignment="1">
      <alignment vertical="center" wrapText="1"/>
    </xf>
    <xf numFmtId="0" fontId="38" fillId="0" borderId="0" xfId="52" applyFont="1" applyFill="1" applyAlignment="1">
      <alignment vertical="center" wrapText="1"/>
    </xf>
    <xf numFmtId="0" fontId="25" fillId="0" borderId="0" xfId="52" applyFont="1" applyFill="1" applyAlignment="1">
      <alignment wrapText="1"/>
    </xf>
    <xf numFmtId="0" fontId="30" fillId="0" borderId="0" xfId="52" applyFont="1" applyFill="1" applyAlignment="1">
      <alignment horizontal="center" vertical="center" wrapText="1"/>
    </xf>
    <xf numFmtId="0" fontId="25" fillId="0" borderId="0" xfId="52" applyFont="1" applyFill="1" applyAlignment="1">
      <alignment vertical="center" wrapText="1"/>
    </xf>
    <xf numFmtId="0" fontId="30" fillId="0" borderId="0" xfId="52" applyFont="1" applyFill="1" applyAlignment="1">
      <alignment horizontal="left" vertical="center" wrapText="1"/>
    </xf>
    <xf numFmtId="0" fontId="25" fillId="0" borderId="0" xfId="52" applyFont="1" applyFill="1" applyAlignment="1">
      <alignment horizontal="left" vertical="center" wrapText="1"/>
    </xf>
    <xf numFmtId="0" fontId="30" fillId="0" borderId="0" xfId="52" applyFont="1" applyFill="1" applyAlignment="1">
      <alignment vertical="center" wrapText="1"/>
    </xf>
    <xf numFmtId="179" fontId="1" fillId="0" borderId="0" xfId="52" applyNumberFormat="1" applyFont="1" applyFill="1" applyAlignment="1">
      <alignment horizontal="right" vertical="center" wrapText="1"/>
    </xf>
    <xf numFmtId="0" fontId="2" fillId="0" borderId="0" xfId="52" applyFont="1" applyFill="1" applyAlignment="1">
      <alignment horizontal="left" vertical="center" wrapText="1"/>
    </xf>
    <xf numFmtId="179" fontId="1" fillId="0" borderId="0" xfId="52"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179" fontId="4" fillId="0" borderId="0" xfId="0" applyNumberFormat="1" applyFont="1" applyFill="1" applyAlignment="1">
      <alignment horizontal="center" vertical="center" wrapText="1"/>
    </xf>
    <xf numFmtId="0" fontId="67" fillId="0" borderId="0" xfId="0" applyFont="1" applyFill="1" applyAlignment="1">
      <alignment horizontal="right" vertical="center" wrapText="1"/>
    </xf>
    <xf numFmtId="179" fontId="67" fillId="0" borderId="0" xfId="0" applyNumberFormat="1" applyFont="1" applyFill="1" applyAlignment="1">
      <alignment horizontal="right" vertical="center" wrapText="1"/>
    </xf>
    <xf numFmtId="0" fontId="5" fillId="0" borderId="1" xfId="0" applyNumberFormat="1"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0" fontId="1" fillId="0" borderId="1" xfId="52" applyNumberFormat="1" applyFont="1" applyFill="1" applyBorder="1" applyAlignment="1" applyProtection="1">
      <alignment horizontal="left" vertical="center" wrapText="1"/>
      <protection locked="0"/>
    </xf>
    <xf numFmtId="0" fontId="1" fillId="0" borderId="1" xfId="52" applyNumberFormat="1" applyFont="1" applyFill="1" applyBorder="1" applyAlignment="1" applyProtection="1">
      <alignment horizontal="center" vertical="center" wrapText="1"/>
      <protection locked="0"/>
    </xf>
    <xf numFmtId="179" fontId="1" fillId="0" borderId="1" xfId="52" applyNumberFormat="1" applyFont="1" applyFill="1" applyBorder="1" applyAlignment="1">
      <alignment horizontal="center" vertical="center" wrapText="1"/>
    </xf>
    <xf numFmtId="0" fontId="1" fillId="0" borderId="1" xfId="63" applyFont="1" applyFill="1" applyBorder="1" applyAlignment="1" applyProtection="1">
      <alignment vertical="center" wrapText="1"/>
      <protection locked="0"/>
    </xf>
    <xf numFmtId="0" fontId="2" fillId="0" borderId="1" xfId="63" applyNumberFormat="1" applyFont="1" applyFill="1" applyBorder="1" applyAlignment="1">
      <alignment horizontal="center" vertical="center" wrapText="1"/>
    </xf>
    <xf numFmtId="179" fontId="2" fillId="0" borderId="1" xfId="52" applyNumberFormat="1" applyFont="1" applyFill="1" applyBorder="1" applyAlignment="1">
      <alignment horizontal="center" vertical="center" wrapText="1"/>
    </xf>
    <xf numFmtId="0" fontId="2" fillId="0" borderId="1" xfId="0" applyNumberFormat="1" applyFont="1" applyFill="1" applyBorder="1" applyAlignment="1" applyProtection="1">
      <alignment horizontal="left" vertical="center" wrapText="1" shrinkToFit="1"/>
      <protection locked="0"/>
    </xf>
    <xf numFmtId="0" fontId="2" fillId="0" borderId="1" xfId="0" applyNumberFormat="1" applyFont="1" applyFill="1" applyBorder="1" applyAlignment="1" applyProtection="1">
      <alignment horizontal="center" vertical="center" wrapText="1" shrinkToFit="1"/>
      <protection locked="0"/>
    </xf>
    <xf numFmtId="0" fontId="2" fillId="0" borderId="1" xfId="52" applyNumberFormat="1" applyFont="1" applyFill="1" applyBorder="1" applyAlignment="1">
      <alignment horizontal="center" vertical="center" wrapText="1"/>
    </xf>
    <xf numFmtId="0" fontId="1" fillId="0" borderId="1" xfId="52" applyNumberFormat="1" applyFont="1" applyFill="1" applyBorder="1" applyAlignment="1">
      <alignment horizontal="center" vertical="center" wrapText="1"/>
    </xf>
    <xf numFmtId="0" fontId="1" fillId="0" borderId="1" xfId="0" applyFont="1" applyFill="1" applyBorder="1" applyAlignment="1" applyProtection="1">
      <alignment horizontal="left" vertical="center" shrinkToFit="1"/>
      <protection locked="0"/>
    </xf>
    <xf numFmtId="179" fontId="1" fillId="0" borderId="1" xfId="5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center" wrapText="1" shrinkToFit="1"/>
      <protection locked="0"/>
    </xf>
    <xf numFmtId="1" fontId="1" fillId="0" borderId="1" xfId="0" applyNumberFormat="1" applyFont="1" applyFill="1" applyBorder="1" applyAlignment="1" applyProtection="1">
      <alignment horizontal="left" vertical="center" wrapText="1" shrinkToFit="1"/>
      <protection locked="0"/>
    </xf>
    <xf numFmtId="1" fontId="1" fillId="0" borderId="1" xfId="0" applyNumberFormat="1" applyFont="1" applyFill="1" applyBorder="1" applyAlignment="1" applyProtection="1">
      <alignment vertical="center"/>
      <protection locked="0"/>
    </xf>
    <xf numFmtId="179" fontId="25" fillId="0" borderId="0" xfId="52" applyNumberFormat="1" applyFont="1" applyFill="1" applyAlignment="1">
      <alignment horizontal="right" vertical="center" wrapText="1"/>
    </xf>
    <xf numFmtId="0" fontId="43" fillId="0" borderId="0" xfId="0" applyFont="1" applyFill="1" applyBorder="1" applyAlignment="1" applyProtection="1">
      <alignment vertical="center" wrapText="1"/>
      <protection locked="0"/>
    </xf>
    <xf numFmtId="179" fontId="1" fillId="0" borderId="0" xfId="0" applyNumberFormat="1" applyFont="1" applyFill="1" applyBorder="1" applyAlignment="1" applyProtection="1">
      <alignment vertical="center" wrapText="1"/>
      <protection locked="0"/>
    </xf>
    <xf numFmtId="0" fontId="23" fillId="0" borderId="0" xfId="0" applyFont="1" applyFill="1" applyBorder="1" applyAlignment="1" applyProtection="1">
      <alignment horizontal="left" vertical="center" wrapText="1"/>
      <protection locked="0"/>
    </xf>
    <xf numFmtId="179" fontId="3" fillId="0" borderId="0" xfId="0" applyNumberFormat="1" applyFont="1" applyFill="1" applyBorder="1" applyAlignment="1" applyProtection="1">
      <alignment horizontal="center" vertical="center" wrapText="1"/>
      <protection locked="0"/>
    </xf>
    <xf numFmtId="3" fontId="4" fillId="0" borderId="0" xfId="0" applyNumberFormat="1" applyFont="1" applyFill="1" applyBorder="1" applyAlignment="1" applyProtection="1">
      <alignment horizontal="center" vertical="center" wrapText="1"/>
      <protection locked="0"/>
    </xf>
    <xf numFmtId="179" fontId="4" fillId="0" borderId="0" xfId="0" applyNumberFormat="1" applyFont="1" applyFill="1" applyBorder="1" applyAlignment="1" applyProtection="1">
      <alignment horizontal="center" vertical="center" wrapText="1"/>
      <protection locked="0"/>
    </xf>
    <xf numFmtId="3" fontId="25" fillId="0" borderId="0" xfId="0" applyNumberFormat="1" applyFont="1" applyFill="1" applyBorder="1" applyAlignment="1" applyProtection="1">
      <alignment horizontal="center" vertical="center" wrapText="1"/>
      <protection locked="0"/>
    </xf>
    <xf numFmtId="179" fontId="2" fillId="0" borderId="0" xfId="0" applyNumberFormat="1" applyFont="1" applyFill="1" applyBorder="1" applyAlignment="1" applyProtection="1">
      <alignment horizontal="right" vertical="center" wrapText="1"/>
      <protection locked="0"/>
    </xf>
    <xf numFmtId="0" fontId="2" fillId="0" borderId="1" xfId="52" applyFont="1" applyFill="1" applyBorder="1" applyAlignment="1">
      <alignment vertical="center" wrapText="1"/>
    </xf>
    <xf numFmtId="176" fontId="2" fillId="0" borderId="1" xfId="52" applyNumberFormat="1" applyFont="1" applyFill="1" applyBorder="1" applyAlignment="1">
      <alignment horizontal="center" vertical="center" wrapText="1"/>
    </xf>
    <xf numFmtId="0" fontId="1" fillId="0" borderId="1" xfId="52" applyFont="1" applyFill="1" applyBorder="1" applyAlignment="1">
      <alignment vertical="center" wrapText="1"/>
    </xf>
    <xf numFmtId="176" fontId="1" fillId="0" borderId="1" xfId="52" applyNumberFormat="1" applyFont="1" applyFill="1" applyBorder="1" applyAlignment="1">
      <alignment horizontal="center" vertical="center" wrapText="1"/>
    </xf>
    <xf numFmtId="1" fontId="1" fillId="0" borderId="1" xfId="0" applyNumberFormat="1" applyFont="1" applyFill="1" applyBorder="1" applyAlignment="1" applyProtection="1">
      <alignment horizontal="left" vertical="center" wrapText="1"/>
      <protection locked="0"/>
    </xf>
    <xf numFmtId="1" fontId="1" fillId="0" borderId="1" xfId="0" applyNumberFormat="1" applyFont="1" applyFill="1" applyBorder="1" applyAlignment="1" applyProtection="1">
      <alignment horizontal="center" vertical="center" wrapText="1"/>
      <protection locked="0"/>
    </xf>
    <xf numFmtId="1"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left" vertical="center"/>
      <protection locked="0"/>
    </xf>
    <xf numFmtId="0" fontId="2" fillId="0" borderId="0" xfId="0" applyFont="1" applyFill="1" applyAlignment="1">
      <alignment horizontal="right" vertical="center" wrapText="1"/>
    </xf>
    <xf numFmtId="179" fontId="2" fillId="0" borderId="0" xfId="0" applyNumberFormat="1" applyFont="1" applyFill="1" applyAlignment="1">
      <alignment horizontal="right" vertical="center" wrapText="1"/>
    </xf>
    <xf numFmtId="0" fontId="5" fillId="0" borderId="2" xfId="0" applyNumberFormat="1" applyFont="1" applyFill="1" applyBorder="1" applyAlignment="1">
      <alignment horizontal="center" vertical="center" wrapText="1"/>
    </xf>
    <xf numFmtId="176" fontId="1" fillId="0" borderId="1" xfId="0" applyNumberFormat="1" applyFont="1" applyFill="1" applyBorder="1" applyAlignment="1" applyProtection="1">
      <alignment horizontal="center" vertical="center"/>
      <protection locked="0"/>
    </xf>
    <xf numFmtId="0" fontId="2" fillId="0" borderId="1" xfId="63" applyFont="1" applyFill="1" applyBorder="1" applyAlignment="1">
      <alignment horizontal="center" vertical="center" wrapText="1"/>
    </xf>
    <xf numFmtId="1" fontId="1" fillId="0" borderId="1" xfId="0" applyNumberFormat="1" applyFont="1" applyFill="1" applyBorder="1" applyAlignment="1" applyProtection="1">
      <alignment vertical="center" shrinkToFit="1"/>
      <protection locked="0"/>
    </xf>
    <xf numFmtId="0" fontId="1" fillId="0" borderId="1" xfId="0" applyNumberFormat="1" applyFont="1" applyFill="1" applyBorder="1" applyAlignment="1" applyProtection="1">
      <alignment horizontal="center" vertical="center"/>
      <protection locked="0"/>
    </xf>
    <xf numFmtId="3" fontId="2" fillId="0" borderId="1" xfId="0" applyNumberFormat="1" applyFont="1" applyFill="1" applyBorder="1" applyAlignment="1" applyProtection="1">
      <alignment horizontal="center" vertical="center" shrinkToFit="1"/>
      <protection locked="0"/>
    </xf>
    <xf numFmtId="0" fontId="2" fillId="0" borderId="1" xfId="0" applyNumberFormat="1" applyFont="1" applyFill="1" applyBorder="1" applyAlignment="1" applyProtection="1">
      <alignment horizontal="center" vertical="center" shrinkToFit="1"/>
      <protection locked="0"/>
    </xf>
    <xf numFmtId="179" fontId="2" fillId="0" borderId="1" xfId="0" applyNumberFormat="1" applyFont="1" applyFill="1" applyBorder="1" applyAlignment="1" applyProtection="1">
      <alignment horizontal="center" vertical="center" shrinkToFit="1"/>
      <protection locked="0"/>
    </xf>
    <xf numFmtId="0" fontId="0" fillId="0" borderId="22" xfId="0" applyFill="1" applyBorder="1" applyAlignment="1">
      <alignment wrapText="1"/>
    </xf>
    <xf numFmtId="179" fontId="0" fillId="0" borderId="22" xfId="0" applyNumberFormat="1" applyFill="1" applyBorder="1" applyAlignment="1">
      <alignment wrapText="1"/>
    </xf>
    <xf numFmtId="0" fontId="5" fillId="0" borderId="1" xfId="0" applyFont="1" applyFill="1" applyBorder="1" applyAlignment="1">
      <alignment horizontal="center" vertical="center" wrapText="1"/>
    </xf>
    <xf numFmtId="0" fontId="2" fillId="0" borderId="1" xfId="52" applyFont="1" applyFill="1" applyBorder="1" applyAlignment="1">
      <alignment horizontal="center" vertical="center" wrapText="1"/>
    </xf>
    <xf numFmtId="0" fontId="2" fillId="0" borderId="1" xfId="0" applyNumberFormat="1" applyFont="1" applyFill="1" applyBorder="1" applyAlignment="1" applyProtection="1">
      <alignment vertical="center" wrapText="1"/>
      <protection locked="0"/>
    </xf>
    <xf numFmtId="1" fontId="2" fillId="0" borderId="1" xfId="52" applyNumberFormat="1" applyFont="1" applyFill="1" applyBorder="1" applyAlignment="1">
      <alignment horizontal="center" vertical="center" wrapText="1"/>
    </xf>
    <xf numFmtId="0" fontId="1" fillId="0" borderId="1" xfId="0" applyFont="1" applyFill="1" applyBorder="1" applyAlignment="1" applyProtection="1">
      <alignment vertical="center" wrapText="1"/>
      <protection locked="0"/>
    </xf>
    <xf numFmtId="0" fontId="3" fillId="0" borderId="0" xfId="52" applyFont="1" applyFill="1" applyAlignment="1">
      <alignment horizontal="left" vertical="center" wrapText="1"/>
    </xf>
    <xf numFmtId="179" fontId="3" fillId="0" borderId="0" xfId="52" applyNumberFormat="1" applyFont="1" applyFill="1" applyAlignment="1">
      <alignment horizontal="left" vertical="center" wrapText="1"/>
    </xf>
    <xf numFmtId="179" fontId="25" fillId="0" borderId="0" xfId="52" applyNumberFormat="1" applyFont="1" applyFill="1" applyAlignment="1">
      <alignment horizontal="center" vertical="center" wrapText="1"/>
    </xf>
    <xf numFmtId="0" fontId="6" fillId="0" borderId="0" xfId="74" applyFont="1" applyFill="1" applyAlignment="1" applyProtection="1">
      <alignment vertical="center" wrapText="1"/>
      <protection locked="0"/>
    </xf>
    <xf numFmtId="0" fontId="2" fillId="0" borderId="0" xfId="57" applyFont="1" applyFill="1" applyAlignment="1" applyProtection="1">
      <alignment horizontal="right" vertical="center" wrapText="1"/>
      <protection locked="0"/>
    </xf>
    <xf numFmtId="0" fontId="68" fillId="0" borderId="25" xfId="57" applyFont="1" applyFill="1" applyBorder="1" applyAlignment="1" applyProtection="1">
      <alignment horizontal="center" vertical="center" wrapText="1"/>
      <protection locked="0"/>
    </xf>
    <xf numFmtId="0" fontId="68" fillId="0" borderId="26" xfId="57" applyFont="1" applyFill="1" applyBorder="1" applyAlignment="1" applyProtection="1">
      <alignment horizontal="center" vertical="center" wrapText="1"/>
      <protection locked="0"/>
    </xf>
    <xf numFmtId="0" fontId="68" fillId="0" borderId="1" xfId="57" applyFont="1" applyFill="1" applyBorder="1" applyAlignment="1" applyProtection="1">
      <alignment horizontal="center" vertical="center" wrapText="1"/>
      <protection locked="0"/>
    </xf>
    <xf numFmtId="0" fontId="5" fillId="0" borderId="1" xfId="74" applyFont="1" applyFill="1" applyBorder="1" applyAlignment="1" applyProtection="1">
      <alignment horizontal="center" vertical="center" wrapText="1"/>
      <protection locked="0"/>
    </xf>
    <xf numFmtId="0" fontId="6" fillId="0" borderId="1" xfId="73" applyFont="1" applyFill="1" applyBorder="1" applyAlignment="1" applyProtection="1">
      <alignment horizontal="center" vertical="center" wrapText="1"/>
      <protection locked="0"/>
    </xf>
    <xf numFmtId="176" fontId="23" fillId="0" borderId="5" xfId="76" applyNumberFormat="1" applyFont="1" applyFill="1" applyBorder="1" applyAlignment="1" applyProtection="1">
      <alignment horizontal="center" vertical="center" wrapText="1"/>
      <protection locked="0"/>
    </xf>
    <xf numFmtId="176" fontId="6" fillId="0" borderId="1" xfId="76" applyNumberFormat="1" applyFont="1" applyFill="1" applyBorder="1" applyAlignment="1" applyProtection="1">
      <alignment horizontal="center" vertical="center" wrapText="1"/>
      <protection locked="0"/>
    </xf>
    <xf numFmtId="0" fontId="6" fillId="0" borderId="1" xfId="74" applyFont="1" applyFill="1" applyBorder="1" applyAlignment="1" applyProtection="1">
      <alignment horizontal="center" vertical="center" wrapText="1"/>
      <protection locked="0"/>
    </xf>
    <xf numFmtId="176" fontId="1" fillId="0" borderId="1" xfId="80" applyNumberFormat="1" applyFont="1" applyFill="1" applyBorder="1" applyAlignment="1" applyProtection="1">
      <alignment horizontal="center" vertical="center" wrapText="1"/>
      <protection locked="0"/>
    </xf>
    <xf numFmtId="0" fontId="30" fillId="0" borderId="0" xfId="74" applyFont="1" applyFill="1" applyAlignment="1" applyProtection="1">
      <alignment vertical="center" wrapText="1"/>
      <protection locked="0"/>
    </xf>
    <xf numFmtId="0" fontId="1" fillId="0" borderId="0" xfId="74" applyFont="1" applyFill="1" applyAlignment="1" applyProtection="1">
      <alignment vertical="center" wrapText="1"/>
      <protection locked="0"/>
    </xf>
    <xf numFmtId="0" fontId="5" fillId="0" borderId="1" xfId="57" applyFont="1" applyFill="1" applyBorder="1" applyAlignment="1" applyProtection="1">
      <alignment horizontal="center" vertical="center" wrapText="1"/>
      <protection locked="0"/>
    </xf>
    <xf numFmtId="176" fontId="6" fillId="0" borderId="1" xfId="74" applyNumberFormat="1" applyFont="1" applyFill="1" applyBorder="1" applyAlignment="1" applyProtection="1">
      <alignment horizontal="center" vertical="center" wrapText="1"/>
    </xf>
    <xf numFmtId="0" fontId="6" fillId="0" borderId="1" xfId="58" applyFont="1" applyFill="1" applyBorder="1" applyAlignment="1">
      <alignment horizontal="center" vertical="center"/>
    </xf>
    <xf numFmtId="0" fontId="69" fillId="0" borderId="0" xfId="74" applyFont="1" applyFill="1" applyBorder="1" applyAlignment="1">
      <alignment vertical="center" wrapText="1"/>
    </xf>
    <xf numFmtId="0" fontId="69" fillId="0" borderId="22" xfId="74" applyFont="1" applyFill="1" applyBorder="1" applyAlignment="1"/>
    <xf numFmtId="0" fontId="6" fillId="0" borderId="0" xfId="74" applyFont="1" applyFill="1" applyAlignment="1" applyProtection="1">
      <alignment horizontal="center" vertical="center" wrapText="1"/>
      <protection locked="0"/>
    </xf>
    <xf numFmtId="0" fontId="25" fillId="0" borderId="0" xfId="74" applyFont="1" applyFill="1" applyAlignment="1" applyProtection="1">
      <alignment horizontal="center" vertical="center" wrapText="1"/>
      <protection locked="0"/>
    </xf>
    <xf numFmtId="0" fontId="2" fillId="0" borderId="21" xfId="74" applyFont="1" applyFill="1" applyBorder="1" applyAlignment="1" applyProtection="1">
      <alignment horizontal="right" vertical="center" wrapText="1"/>
      <protection locked="0"/>
    </xf>
    <xf numFmtId="0" fontId="5" fillId="0" borderId="2" xfId="57" applyFont="1" applyFill="1" applyBorder="1" applyAlignment="1" applyProtection="1">
      <alignment horizontal="center" vertical="center" wrapText="1"/>
      <protection locked="0"/>
    </xf>
    <xf numFmtId="0" fontId="6" fillId="0" borderId="1" xfId="58" applyNumberFormat="1" applyFont="1" applyFill="1" applyBorder="1" applyAlignment="1">
      <alignment horizontal="center" vertical="center"/>
    </xf>
    <xf numFmtId="0" fontId="2" fillId="0" borderId="0" xfId="0" applyFont="1" applyFill="1" applyAlignment="1" applyProtection="1">
      <alignment vertical="center" wrapText="1"/>
      <protection locked="0"/>
    </xf>
    <xf numFmtId="0" fontId="1" fillId="0" borderId="0" xfId="0" applyFont="1" applyFill="1" applyAlignment="1" applyProtection="1">
      <alignment vertical="center" shrinkToFit="1"/>
      <protection locked="0"/>
    </xf>
    <xf numFmtId="0" fontId="23" fillId="0" borderId="0" xfId="0" applyFont="1" applyFill="1" applyAlignment="1" applyProtection="1">
      <alignment horizontal="left" vertical="center" shrinkToFit="1"/>
      <protection locked="0"/>
    </xf>
    <xf numFmtId="3" fontId="2" fillId="0" borderId="0" xfId="0" applyNumberFormat="1" applyFont="1" applyFill="1" applyAlignment="1" applyProtection="1">
      <alignment horizontal="right" vertical="center" shrinkToFit="1"/>
      <protection locked="0"/>
    </xf>
    <xf numFmtId="0" fontId="5" fillId="0" borderId="1" xfId="0" applyFont="1" applyFill="1" applyBorder="1" applyAlignment="1" applyProtection="1">
      <alignment horizontal="center" vertical="center" shrinkToFit="1"/>
      <protection locked="0"/>
    </xf>
    <xf numFmtId="49" fontId="1" fillId="0" borderId="1" xfId="63" applyNumberFormat="1" applyFont="1" applyFill="1" applyBorder="1" applyAlignment="1" applyProtection="1">
      <alignment vertical="center" shrinkToFit="1"/>
      <protection locked="0"/>
    </xf>
    <xf numFmtId="0" fontId="1" fillId="0" borderId="1" xfId="0" applyNumberFormat="1" applyFont="1" applyFill="1" applyBorder="1" applyAlignment="1" applyProtection="1">
      <alignment horizontal="center" vertical="center"/>
    </xf>
    <xf numFmtId="176" fontId="1" fillId="0" borderId="1" xfId="0" applyNumberFormat="1" applyFont="1" applyFill="1" applyBorder="1" applyAlignment="1" applyProtection="1">
      <alignment horizontal="center" vertical="center"/>
    </xf>
    <xf numFmtId="1" fontId="2" fillId="0" borderId="1" xfId="63" applyNumberFormat="1" applyFont="1" applyFill="1" applyBorder="1" applyAlignment="1" applyProtection="1">
      <alignment horizontal="center" vertical="center" shrinkToFit="1"/>
      <protection locked="0"/>
    </xf>
    <xf numFmtId="1" fontId="2" fillId="0" borderId="1" xfId="0" applyNumberFormat="1" applyFont="1" applyFill="1" applyBorder="1" applyAlignment="1" applyProtection="1">
      <alignment horizontal="left" vertical="center" shrinkToFit="1"/>
      <protection locked="0"/>
    </xf>
    <xf numFmtId="0" fontId="2" fillId="0" borderId="1" xfId="0" applyNumberFormat="1" applyFont="1" applyFill="1" applyBorder="1" applyAlignment="1" applyProtection="1">
      <alignment horizontal="center" vertical="center"/>
      <protection locked="0"/>
    </xf>
    <xf numFmtId="0" fontId="43" fillId="0" borderId="0" xfId="0" applyFont="1" applyFill="1" applyAlignment="1" applyProtection="1">
      <alignment vertical="center" wrapText="1"/>
      <protection locked="0"/>
    </xf>
    <xf numFmtId="3" fontId="2" fillId="0" borderId="0" xfId="0" applyNumberFormat="1" applyFont="1" applyFill="1" applyAlignment="1" applyProtection="1">
      <alignment horizontal="right" vertical="center" wrapText="1"/>
      <protection locked="0"/>
    </xf>
    <xf numFmtId="1" fontId="1" fillId="0" borderId="1" xfId="0" applyNumberFormat="1" applyFont="1" applyFill="1" applyBorder="1" applyAlignment="1" applyProtection="1">
      <alignment vertical="center" wrapText="1"/>
      <protection locked="0"/>
    </xf>
    <xf numFmtId="176" fontId="55"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left" vertical="center"/>
      <protection locked="0"/>
    </xf>
    <xf numFmtId="0" fontId="2" fillId="0" borderId="0" xfId="84" applyFont="1" applyFill="1" applyProtection="1">
      <alignment vertical="center"/>
      <protection locked="0"/>
    </xf>
    <xf numFmtId="0" fontId="2" fillId="0" borderId="1" xfId="82" applyFont="1" applyFill="1" applyBorder="1" applyAlignment="1" applyProtection="1">
      <alignment horizontal="left" vertical="center"/>
      <protection locked="0"/>
    </xf>
    <xf numFmtId="176" fontId="1" fillId="0" borderId="0" xfId="0" applyNumberFormat="1" applyFont="1" applyFill="1" applyAlignment="1" applyProtection="1">
      <alignment vertical="center" wrapText="1"/>
      <protection locked="0"/>
    </xf>
    <xf numFmtId="0" fontId="23" fillId="0" borderId="0" xfId="0" applyFont="1" applyFill="1" applyBorder="1" applyAlignment="1" applyProtection="1">
      <alignment horizontal="left" vertical="center" shrinkToFit="1"/>
      <protection locked="0"/>
    </xf>
    <xf numFmtId="0" fontId="3" fillId="0" borderId="0" xfId="0" applyFont="1" applyFill="1" applyBorder="1" applyAlignment="1" applyProtection="1">
      <alignment horizontal="center" vertical="center" wrapText="1"/>
      <protection locked="0"/>
    </xf>
    <xf numFmtId="176" fontId="3" fillId="0" borderId="0" xfId="0" applyNumberFormat="1"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protection locked="0"/>
    </xf>
    <xf numFmtId="0" fontId="5" fillId="0" borderId="7" xfId="0" applyFont="1" applyFill="1" applyBorder="1" applyAlignment="1" applyProtection="1">
      <alignment vertical="center" wrapText="1"/>
      <protection locked="0"/>
    </xf>
    <xf numFmtId="0" fontId="5" fillId="0" borderId="1" xfId="0" applyFont="1" applyFill="1" applyBorder="1" applyAlignment="1" applyProtection="1">
      <alignment vertical="center" shrinkToFit="1"/>
      <protection locked="0"/>
    </xf>
    <xf numFmtId="0" fontId="0" fillId="0" borderId="0" xfId="0" applyFont="1"/>
    <xf numFmtId="0" fontId="0" fillId="0" borderId="0" xfId="0" applyFont="1" applyAlignment="1">
      <alignment horizontal="center" vertical="center"/>
    </xf>
    <xf numFmtId="0" fontId="37" fillId="0" borderId="0" xfId="0" applyFont="1" applyAlignment="1">
      <alignment horizontal="center" vertical="center"/>
    </xf>
    <xf numFmtId="0" fontId="70"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1" fillId="0" borderId="0" xfId="0" applyFont="1" applyAlignment="1">
      <alignment horizontal="left" vertical="center"/>
    </xf>
    <xf numFmtId="0" fontId="71" fillId="0" borderId="0" xfId="0" applyFont="1" applyAlignment="1">
      <alignment horizontal="center" vertical="center" wrapText="1"/>
    </xf>
    <xf numFmtId="0" fontId="1" fillId="0" borderId="0" xfId="65"/>
    <xf numFmtId="0" fontId="46" fillId="0" borderId="0" xfId="70"/>
    <xf numFmtId="49" fontId="1" fillId="0" borderId="0" xfId="65" applyNumberFormat="1"/>
    <xf numFmtId="49" fontId="72" fillId="0" borderId="0" xfId="65" applyNumberFormat="1" applyFont="1"/>
  </cellXfs>
  <cellStyles count="9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3" xfId="49"/>
    <cellStyle name="常规_11月小本 2" xfId="50"/>
    <cellStyle name="常规 6" xfId="51"/>
    <cellStyle name="_ET_STYLE_NoName_00_" xfId="52"/>
    <cellStyle name="百分比 2 2" xfId="53"/>
    <cellStyle name="常规_2015年国资预算表（报预算处2）" xfId="54"/>
    <cellStyle name="常规 112 3 2" xfId="55"/>
    <cellStyle name="常规 104" xfId="56"/>
    <cellStyle name="常规 107 2" xfId="57"/>
    <cellStyle name="常规_2012年国有资本经营预算报表（只含山东省本级报省人代会审议2） 2" xfId="58"/>
    <cellStyle name="常规 104 2" xfId="59"/>
    <cellStyle name="常规 3" xfId="60"/>
    <cellStyle name="常规 5" xfId="61"/>
    <cellStyle name="常规_11月小本" xfId="62"/>
    <cellStyle name="常规_2009年初两会支出调整后（国库处）" xfId="63"/>
    <cellStyle name="常规_2012年国有资本经营预算报表（只含山东省本级报省人代会审议2）" xfId="64"/>
    <cellStyle name="常规_norma1" xfId="65"/>
    <cellStyle name="常规_表262014年山东省社会保险基金预算收支草案表（1月3日）" xfId="66"/>
    <cellStyle name="常规_人代会表(0107填报） 2" xfId="67"/>
    <cellStyle name="常规_市直3-6" xfId="68"/>
    <cellStyle name="千位分隔[0] 2 2" xfId="69"/>
    <cellStyle name="样式 1" xfId="70"/>
    <cellStyle name="常规_社保处（2015年社会保险基金预算）(2)" xfId="71"/>
    <cellStyle name="常规_表262014年山东省社会保险基金预算收支草案表（1月3日） 2" xfId="72"/>
    <cellStyle name="常规_市县组部分 2" xfId="73"/>
    <cellStyle name="常规_表18 2" xfId="74"/>
    <cellStyle name="常规_11月小本 2 2" xfId="75"/>
    <cellStyle name="常规 104 2 2" xfId="76"/>
    <cellStyle name="常规 10 2 3" xfId="77"/>
    <cellStyle name="常规_各市及省级预算外年终数据(2008年1月1日) 2" xfId="78"/>
    <cellStyle name="常规 107" xfId="79"/>
    <cellStyle name="常规 2 2 3_2016年省级收入和财力预计情况表（2015-12-19更新11月份数据）" xfId="80"/>
    <cellStyle name="常规_各市及省级预算外年终数据(2008年1月1日)" xfId="81"/>
    <cellStyle name="常规_1998年标准人口(回归法）" xfId="82"/>
    <cellStyle name="常规_基本情况基础表" xfId="83"/>
    <cellStyle name="常规_表1" xfId="84"/>
    <cellStyle name="常规 107 3" xfId="85"/>
    <cellStyle name="常规_CAEB7992B5944DABA9EFEFD4983508AB" xfId="86"/>
    <cellStyle name="常规 10" xfId="87"/>
    <cellStyle name="Normal" xfId="88"/>
    <cellStyle name="常规 10 3 2" xfId="89"/>
    <cellStyle name="常规 2" xfId="90"/>
    <cellStyle name="常规 11 7" xfId="91"/>
    <cellStyle name="常规_2003年文登地方预算表" xfId="92"/>
  </cellStyles>
  <tableStyles count="0" defaultTableStyle="TableStyleMedium9"/>
  <colors>
    <mruColors>
      <color rgb="0000B050"/>
      <color rgb="00FFFFFF"/>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9" Type="http://schemas.openxmlformats.org/officeDocument/2006/relationships/styles" Target="styles.xml"/><Relationship Id="rId78" Type="http://schemas.openxmlformats.org/officeDocument/2006/relationships/sharedStrings" Target="sharedStrings.xml"/><Relationship Id="rId77" Type="http://schemas.openxmlformats.org/officeDocument/2006/relationships/theme" Target="theme/theme1.xml"/><Relationship Id="rId76" Type="http://schemas.openxmlformats.org/officeDocument/2006/relationships/externalLink" Target="externalLinks/externalLink2.xml"/><Relationship Id="rId75" Type="http://schemas.openxmlformats.org/officeDocument/2006/relationships/externalLink" Target="externalLinks/externalLink1.xml"/><Relationship Id="rId74" Type="http://schemas.openxmlformats.org/officeDocument/2006/relationships/customXml" Target="../customXml/item1.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2320;&#26041;&#39044;&#31639;&#34920;\371003_&#25991;&#30331;&#21306;_2025&#24180;&#22320;&#26041;&#36130;&#25919;&#39044;&#31639;&#34920;&#65288;&#20154;&#22823;&#25209;&#22797;&#21475;&#24452;&#65289;_20250311%20174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esktop\2026&#24180;&#22320;&#26041;&#39044;&#31639;&#34920;\371003_&#25991;&#30331;&#21306;_2026&#24180;&#22320;&#26041;&#36130;&#25919;&#39044;&#31639;&#34920;&#65288;&#20154;&#22823;&#25209;&#22797;&#21475;&#24452;&#65289;_20260318%2092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简介"/>
      <sheetName val="填表步骤及汇总方法"/>
      <sheetName val="封面"/>
      <sheetName val="内置数据"/>
      <sheetName val="目录"/>
      <sheetName val="表一（录入表）"/>
      <sheetName val="表二"/>
      <sheetName val="表二（录入表）"/>
      <sheetName val="表三"/>
      <sheetName val="表三（录入表）"/>
      <sheetName val="表四（录入表）"/>
      <sheetName val="表五（录入表）"/>
      <sheetName val="表六（1）"/>
      <sheetName val="表六（2）"/>
      <sheetName val="表七（1）"/>
      <sheetName val="表七（2）"/>
      <sheetName val="表八（录入表）"/>
      <sheetName val="表九"/>
      <sheetName val="表九（录入表）"/>
      <sheetName val="表十（录入表）"/>
      <sheetName val="表十一"/>
      <sheetName val="表十二（录入表）"/>
      <sheetName val="表十三（录入表）"/>
      <sheetName val="表十四"/>
      <sheetName val="数据汇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简介"/>
      <sheetName val="使用说明"/>
      <sheetName val="封面"/>
      <sheetName val="内置数据"/>
      <sheetName val="目录"/>
      <sheetName val="表一（录入表）"/>
      <sheetName val="表二"/>
      <sheetName val="表二（录入表）"/>
      <sheetName val="表三"/>
      <sheetName val="表三（录入表）"/>
      <sheetName val="表四（录入表）"/>
      <sheetName val="表五（录入表）"/>
      <sheetName val="表六（1）"/>
      <sheetName val="表六（2）"/>
      <sheetName val="表七（1）"/>
      <sheetName val="表七（2）"/>
      <sheetName val="表八（录入表）"/>
      <sheetName val="表九"/>
      <sheetName val="表九（录入表）"/>
      <sheetName val="表十（录入表）"/>
      <sheetName val="表十一"/>
      <sheetName val="表十二（录入表）"/>
      <sheetName val="表十三（录入表）"/>
      <sheetName val="表十四"/>
      <sheetName val="数据汇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showFormulas="1" topLeftCell="G1" workbookViewId="0">
      <selection activeCell="C22" sqref="C22"/>
    </sheetView>
  </sheetViews>
  <sheetFormatPr defaultColWidth="10.2857142857143" defaultRowHeight="14.25" outlineLevelCol="2"/>
  <cols>
    <col min="1" max="1" width="22" style="960" hidden="1" customWidth="1"/>
    <col min="2" max="2" width="7.57142857142857" style="961" customWidth="1"/>
    <col min="3" max="3" width="36.4285714285714" style="962" hidden="1" customWidth="1"/>
    <col min="4" max="6" width="10.2857142857143" style="960" hidden="1" customWidth="1"/>
    <col min="7" max="256" width="10.2857142857143" style="960"/>
  </cols>
  <sheetData>
    <row r="1" spans="2:3">
      <c r="B1" s="961" t="s">
        <v>0</v>
      </c>
      <c r="C1" s="962" t="s">
        <v>1</v>
      </c>
    </row>
    <row r="2" spans="2:3">
      <c r="B2" s="961" t="s">
        <v>2</v>
      </c>
      <c r="C2" s="962" t="s">
        <v>3</v>
      </c>
    </row>
    <row r="3" ht="15.75" spans="2:3">
      <c r="B3" s="961" t="s">
        <v>2</v>
      </c>
      <c r="C3" s="963" t="s">
        <v>4</v>
      </c>
    </row>
    <row r="4" spans="2:3">
      <c r="B4" s="961" t="s">
        <v>2</v>
      </c>
      <c r="C4" s="962" t="s">
        <v>5</v>
      </c>
    </row>
    <row r="5" spans="2:3">
      <c r="B5" s="961" t="s">
        <v>2</v>
      </c>
      <c r="C5" s="962" t="s">
        <v>6</v>
      </c>
    </row>
    <row r="6" spans="2:3">
      <c r="B6" s="961" t="s">
        <v>2</v>
      </c>
      <c r="C6" s="962" t="s">
        <v>7</v>
      </c>
    </row>
    <row r="7" spans="2:3">
      <c r="B7" s="961" t="s">
        <v>2</v>
      </c>
      <c r="C7" s="962" t="s">
        <v>8</v>
      </c>
    </row>
    <row r="8" spans="2:3">
      <c r="B8" s="961" t="s">
        <v>2</v>
      </c>
      <c r="C8" s="962" t="s">
        <v>9</v>
      </c>
    </row>
    <row r="9" spans="2:3">
      <c r="B9" s="961" t="s">
        <v>2</v>
      </c>
      <c r="C9" s="962" t="s">
        <v>10</v>
      </c>
    </row>
    <row r="10" ht="15.75" spans="2:3">
      <c r="B10" s="961" t="s">
        <v>2</v>
      </c>
      <c r="C10" s="963" t="s">
        <v>11</v>
      </c>
    </row>
    <row r="11" ht="15.75" spans="2:3">
      <c r="B11" s="961" t="s">
        <v>2</v>
      </c>
      <c r="C11" s="963" t="s">
        <v>12</v>
      </c>
    </row>
    <row r="12" ht="15.75" spans="2:3">
      <c r="B12" s="961" t="s">
        <v>2</v>
      </c>
      <c r="C12" s="963" t="s">
        <v>13</v>
      </c>
    </row>
    <row r="13" spans="2:3">
      <c r="B13" s="961" t="s">
        <v>14</v>
      </c>
      <c r="C13" s="962" t="s">
        <v>15</v>
      </c>
    </row>
    <row r="14" ht="15.75" spans="2:3">
      <c r="B14" s="961" t="s">
        <v>16</v>
      </c>
      <c r="C14" s="963" t="s">
        <v>10</v>
      </c>
    </row>
    <row r="15" ht="15.75" spans="2:3">
      <c r="B15" s="961" t="s">
        <v>17</v>
      </c>
      <c r="C15" s="963" t="s">
        <v>18</v>
      </c>
    </row>
    <row r="16" ht="15.75" spans="2:3">
      <c r="B16" s="961" t="s">
        <v>19</v>
      </c>
      <c r="C16" s="963" t="s">
        <v>11</v>
      </c>
    </row>
    <row r="17" ht="15.75" spans="2:3">
      <c r="B17" s="961" t="s">
        <v>20</v>
      </c>
      <c r="C17" s="963" t="s">
        <v>21</v>
      </c>
    </row>
    <row r="18" ht="15.75" spans="2:3">
      <c r="B18" s="961" t="s">
        <v>22</v>
      </c>
      <c r="C18" s="963" t="s">
        <v>23</v>
      </c>
    </row>
    <row r="19" ht="15.75" spans="2:3">
      <c r="B19" s="961" t="s">
        <v>24</v>
      </c>
      <c r="C19" s="963" t="s">
        <v>10</v>
      </c>
    </row>
    <row r="20" ht="15.75" spans="2:3">
      <c r="B20" s="961" t="s">
        <v>25</v>
      </c>
      <c r="C20" s="963" t="s">
        <v>18</v>
      </c>
    </row>
    <row r="21" spans="2:3">
      <c r="B21" s="961" t="s">
        <v>26</v>
      </c>
      <c r="C21" s="962" t="s">
        <v>27</v>
      </c>
    </row>
    <row r="22" spans="2:3">
      <c r="B22" s="961" t="s">
        <v>28</v>
      </c>
      <c r="C22" s="962" t="s">
        <v>29</v>
      </c>
    </row>
    <row r="23" ht="15.75" spans="2:3">
      <c r="B23" s="961" t="s">
        <v>30</v>
      </c>
      <c r="C23" s="963" t="s">
        <v>31</v>
      </c>
    </row>
    <row r="24" ht="15.75" spans="2:3">
      <c r="B24" s="961" t="s">
        <v>32</v>
      </c>
      <c r="C24" s="963" t="s">
        <v>33</v>
      </c>
    </row>
    <row r="25" spans="2:3">
      <c r="B25" s="961" t="s">
        <v>34</v>
      </c>
      <c r="C25" s="962" t="s">
        <v>35</v>
      </c>
    </row>
    <row r="26" ht="15.75" spans="2:3">
      <c r="B26" s="961" t="s">
        <v>36</v>
      </c>
      <c r="C26" s="963" t="s">
        <v>37</v>
      </c>
    </row>
    <row r="27" ht="15.75" spans="2:3">
      <c r="B27" s="961" t="s">
        <v>38</v>
      </c>
      <c r="C27" s="963" t="s">
        <v>39</v>
      </c>
    </row>
    <row r="28" ht="15.75" spans="2:3">
      <c r="B28" s="961" t="s">
        <v>40</v>
      </c>
      <c r="C28" s="963" t="s">
        <v>41</v>
      </c>
    </row>
    <row r="29" ht="15.75" spans="2:3">
      <c r="B29" s="961" t="s">
        <v>42</v>
      </c>
      <c r="C29" s="963" t="s">
        <v>43</v>
      </c>
    </row>
    <row r="30" ht="15.75" spans="2:3">
      <c r="B30" s="961" t="s">
        <v>44</v>
      </c>
      <c r="C30" s="963" t="s">
        <v>45</v>
      </c>
    </row>
    <row r="31" ht="15.75" spans="2:3">
      <c r="B31" s="961" t="s">
        <v>46</v>
      </c>
      <c r="C31" s="963" t="s">
        <v>47</v>
      </c>
    </row>
    <row r="32" ht="15.75" spans="2:3">
      <c r="B32" s="961" t="s">
        <v>48</v>
      </c>
      <c r="C32" s="963" t="s">
        <v>49</v>
      </c>
    </row>
    <row r="33" ht="15.75" spans="2:3">
      <c r="B33" s="961" t="s">
        <v>50</v>
      </c>
      <c r="C33" s="963" t="s">
        <v>51</v>
      </c>
    </row>
    <row r="34" ht="15.75" spans="2:3">
      <c r="B34" s="961" t="s">
        <v>52</v>
      </c>
      <c r="C34" s="963" t="s">
        <v>53</v>
      </c>
    </row>
    <row r="35" spans="2:3">
      <c r="B35" s="961" t="s">
        <v>54</v>
      </c>
      <c r="C35" s="962" t="s">
        <v>18</v>
      </c>
    </row>
    <row r="36" ht="15.75" spans="2:3">
      <c r="B36" s="961" t="s">
        <v>55</v>
      </c>
      <c r="C36" s="963" t="s">
        <v>56</v>
      </c>
    </row>
    <row r="37" spans="2:3">
      <c r="B37" s="961" t="s">
        <v>57</v>
      </c>
      <c r="C37" s="962" t="s">
        <v>58</v>
      </c>
    </row>
    <row r="38" spans="2:3">
      <c r="B38" s="961" t="s">
        <v>59</v>
      </c>
      <c r="C38" s="962" t="s">
        <v>60</v>
      </c>
    </row>
    <row r="39" spans="2:3">
      <c r="B39" s="961" t="s">
        <v>61</v>
      </c>
      <c r="C39" s="962" t="s">
        <v>62</v>
      </c>
    </row>
    <row r="40" spans="2:3">
      <c r="B40" s="961" t="s">
        <v>63</v>
      </c>
      <c r="C40" s="962" t="s">
        <v>64</v>
      </c>
    </row>
    <row r="41" spans="2:3">
      <c r="B41" s="961" t="s">
        <v>65</v>
      </c>
      <c r="C41" s="962" t="s">
        <v>66</v>
      </c>
    </row>
    <row r="42" spans="2:3">
      <c r="B42" s="961" t="s">
        <v>67</v>
      </c>
      <c r="C42" s="962" t="s">
        <v>68</v>
      </c>
    </row>
    <row r="43" ht="15.75" spans="2:3">
      <c r="B43" s="961" t="s">
        <v>69</v>
      </c>
      <c r="C43" s="963" t="s">
        <v>70</v>
      </c>
    </row>
    <row r="44" ht="15.75" spans="2:3">
      <c r="B44" s="961" t="s">
        <v>71</v>
      </c>
      <c r="C44" s="963" t="s">
        <v>72</v>
      </c>
    </row>
    <row r="45" ht="15.75" spans="2:3">
      <c r="B45" s="961" t="s">
        <v>73</v>
      </c>
      <c r="C45" s="963" t="s">
        <v>74</v>
      </c>
    </row>
    <row r="46" spans="2:3">
      <c r="B46" s="961" t="s">
        <v>75</v>
      </c>
      <c r="C46" s="962" t="s">
        <v>76</v>
      </c>
    </row>
    <row r="47" spans="2:3">
      <c r="B47" s="961" t="s">
        <v>77</v>
      </c>
      <c r="C47" s="962" t="s">
        <v>78</v>
      </c>
    </row>
    <row r="48" spans="2:3">
      <c r="B48" s="961" t="s">
        <v>79</v>
      </c>
      <c r="C48" s="962" t="s">
        <v>80</v>
      </c>
    </row>
    <row r="49" spans="2:3">
      <c r="B49" s="961" t="s">
        <v>81</v>
      </c>
      <c r="C49" s="962" t="s">
        <v>82</v>
      </c>
    </row>
    <row r="50" spans="2:3">
      <c r="B50" s="961" t="s">
        <v>83</v>
      </c>
      <c r="C50" s="962" t="s">
        <v>84</v>
      </c>
    </row>
    <row r="51" ht="15.75" spans="2:3">
      <c r="B51" s="961" t="s">
        <v>85</v>
      </c>
      <c r="C51" s="963" t="s">
        <v>86</v>
      </c>
    </row>
    <row r="52" ht="15.75" spans="2:3">
      <c r="B52" s="961" t="s">
        <v>87</v>
      </c>
      <c r="C52" s="962" t="s">
        <v>88</v>
      </c>
    </row>
    <row r="53" ht="15.75" spans="2:3">
      <c r="B53" s="961" t="s">
        <v>89</v>
      </c>
      <c r="C53" s="963" t="s">
        <v>90</v>
      </c>
    </row>
    <row r="54" ht="15.75" spans="2:3">
      <c r="B54" s="961" t="s">
        <v>91</v>
      </c>
      <c r="C54" s="963" t="s">
        <v>92</v>
      </c>
    </row>
    <row r="55" ht="15.75" spans="2:3">
      <c r="B55" s="961" t="s">
        <v>93</v>
      </c>
      <c r="C55" s="963" t="s">
        <v>94</v>
      </c>
    </row>
    <row r="56" ht="15.75" spans="2:3">
      <c r="B56" s="961" t="s">
        <v>95</v>
      </c>
      <c r="C56" s="963" t="s">
        <v>96</v>
      </c>
    </row>
    <row r="57" ht="15.75" spans="2:3">
      <c r="B57" s="961" t="s">
        <v>97</v>
      </c>
      <c r="C57" s="963" t="s">
        <v>98</v>
      </c>
    </row>
    <row r="58" ht="15.75" spans="2:3">
      <c r="B58" s="961" t="s">
        <v>99</v>
      </c>
      <c r="C58" s="963" t="s">
        <v>100</v>
      </c>
    </row>
    <row r="59" ht="15.75" spans="2:3">
      <c r="B59" s="961" t="s">
        <v>101</v>
      </c>
      <c r="C59" s="963" t="s">
        <v>102</v>
      </c>
    </row>
    <row r="60" ht="15.75" spans="2:3">
      <c r="B60" s="961" t="s">
        <v>103</v>
      </c>
      <c r="C60" s="963" t="s">
        <v>104</v>
      </c>
    </row>
    <row r="61" ht="15.75" spans="2:3">
      <c r="B61" s="961" t="s">
        <v>105</v>
      </c>
      <c r="C61" s="963" t="s">
        <v>106</v>
      </c>
    </row>
    <row r="62" ht="15.75" spans="2:3">
      <c r="B62" s="961" t="s">
        <v>107</v>
      </c>
      <c r="C62" s="963" t="s">
        <v>108</v>
      </c>
    </row>
    <row r="63" spans="2:3">
      <c r="B63" s="961" t="s">
        <v>109</v>
      </c>
      <c r="C63" s="962" t="s">
        <v>110</v>
      </c>
    </row>
    <row r="64" spans="2:3">
      <c r="B64" s="961" t="s">
        <v>111</v>
      </c>
      <c r="C64" s="962" t="s">
        <v>112</v>
      </c>
    </row>
    <row r="65" spans="2:3">
      <c r="B65" s="961" t="s">
        <v>113</v>
      </c>
      <c r="C65" s="962" t="s">
        <v>114</v>
      </c>
    </row>
    <row r="66" spans="2:3">
      <c r="B66" s="961" t="s">
        <v>115</v>
      </c>
      <c r="C66" s="962" t="s">
        <v>116</v>
      </c>
    </row>
    <row r="67" spans="2:3">
      <c r="B67" s="961" t="s">
        <v>117</v>
      </c>
      <c r="C67" s="962" t="s">
        <v>10</v>
      </c>
    </row>
    <row r="68" ht="15.75" spans="2:3">
      <c r="B68" s="961" t="s">
        <v>118</v>
      </c>
      <c r="C68" s="963" t="s">
        <v>119</v>
      </c>
    </row>
    <row r="69" ht="15.75" spans="2:3">
      <c r="B69" s="961" t="s">
        <v>120</v>
      </c>
      <c r="C69" s="963" t="s">
        <v>121</v>
      </c>
    </row>
    <row r="70" ht="15.75" spans="2:3">
      <c r="B70" s="961" t="s">
        <v>122</v>
      </c>
      <c r="C70" s="963" t="s">
        <v>123</v>
      </c>
    </row>
    <row r="71" ht="15.75" spans="2:3">
      <c r="B71" s="961" t="s">
        <v>124</v>
      </c>
      <c r="C71" s="963" t="s">
        <v>125</v>
      </c>
    </row>
    <row r="72" ht="15.75" spans="2:3">
      <c r="B72" s="961" t="s">
        <v>126</v>
      </c>
      <c r="C72" s="963" t="s">
        <v>127</v>
      </c>
    </row>
    <row r="73" ht="15.75" spans="2:3">
      <c r="B73" s="961" t="s">
        <v>128</v>
      </c>
      <c r="C73" s="963" t="s">
        <v>129</v>
      </c>
    </row>
    <row r="74" spans="2:3">
      <c r="B74" s="961" t="s">
        <v>130</v>
      </c>
      <c r="C74" s="962" t="s">
        <v>131</v>
      </c>
    </row>
    <row r="75" ht="15.75" spans="2:3">
      <c r="B75" s="961" t="s">
        <v>132</v>
      </c>
      <c r="C75" s="963" t="s">
        <v>133</v>
      </c>
    </row>
    <row r="76" ht="15.75" spans="2:3">
      <c r="B76" s="961" t="s">
        <v>134</v>
      </c>
      <c r="C76" s="963" t="s">
        <v>135</v>
      </c>
    </row>
    <row r="77" spans="2:3">
      <c r="B77" s="961" t="s">
        <v>136</v>
      </c>
      <c r="C77" s="962" t="s">
        <v>137</v>
      </c>
    </row>
    <row r="78" ht="15.75" spans="2:3">
      <c r="B78" s="961" t="s">
        <v>138</v>
      </c>
      <c r="C78" s="963" t="s">
        <v>98</v>
      </c>
    </row>
    <row r="79" ht="15.75" spans="2:3">
      <c r="B79" s="961" t="s">
        <v>139</v>
      </c>
      <c r="C79" s="963" t="s">
        <v>100</v>
      </c>
    </row>
    <row r="80" spans="2:3">
      <c r="B80" s="961" t="s">
        <v>140</v>
      </c>
      <c r="C80" s="962" t="s">
        <v>141</v>
      </c>
    </row>
    <row r="81" ht="15.75" spans="2:3">
      <c r="B81" s="961" t="s">
        <v>142</v>
      </c>
      <c r="C81" s="963" t="s">
        <v>143</v>
      </c>
    </row>
    <row r="82" spans="2:3">
      <c r="B82" s="961" t="s">
        <v>144</v>
      </c>
      <c r="C82" s="962" t="s">
        <v>145</v>
      </c>
    </row>
    <row r="83" spans="2:3">
      <c r="B83" s="961" t="s">
        <v>146</v>
      </c>
    </row>
    <row r="84" spans="2:3">
      <c r="B84" s="961" t="s">
        <v>147</v>
      </c>
    </row>
    <row r="85" spans="2:3">
      <c r="B85" s="961" t="s">
        <v>148</v>
      </c>
    </row>
    <row r="86" spans="2:3">
      <c r="B86" s="961" t="s">
        <v>149</v>
      </c>
    </row>
    <row r="87" spans="2:3">
      <c r="B87" s="961" t="s">
        <v>150</v>
      </c>
    </row>
    <row r="88" spans="2:3">
      <c r="B88" s="961" t="s">
        <v>151</v>
      </c>
    </row>
    <row r="89" spans="2:3">
      <c r="B89" s="961" t="s">
        <v>152</v>
      </c>
    </row>
    <row r="90" spans="2:3">
      <c r="B90" s="961" t="s">
        <v>153</v>
      </c>
    </row>
    <row r="91" spans="2:3">
      <c r="B91" s="961" t="s">
        <v>154</v>
      </c>
    </row>
    <row r="92" spans="2:3">
      <c r="B92" s="961" t="s">
        <v>155</v>
      </c>
    </row>
    <row r="93" spans="2:3">
      <c r="B93" s="961" t="s">
        <v>156</v>
      </c>
    </row>
    <row r="94" spans="2:3">
      <c r="B94" s="961" t="s">
        <v>157</v>
      </c>
    </row>
    <row r="95" spans="2:3">
      <c r="B95" s="961" t="s">
        <v>158</v>
      </c>
    </row>
    <row r="96" spans="2:3">
      <c r="B96" s="961" t="s">
        <v>159</v>
      </c>
    </row>
    <row r="97" spans="2:2">
      <c r="B97" s="961" t="s">
        <v>160</v>
      </c>
    </row>
    <row r="98" spans="2:2">
      <c r="B98" s="961" t="s">
        <v>161</v>
      </c>
    </row>
    <row r="99" spans="2:2">
      <c r="B99" s="961" t="s">
        <v>162</v>
      </c>
    </row>
    <row r="100" spans="2:2">
      <c r="B100" s="961" t="s">
        <v>163</v>
      </c>
    </row>
    <row r="101" spans="2:2">
      <c r="B101" s="961" t="s">
        <v>164</v>
      </c>
    </row>
    <row r="102" spans="2:2">
      <c r="B102" s="961" t="s">
        <v>165</v>
      </c>
    </row>
    <row r="103" spans="2:2">
      <c r="B103" s="961" t="s">
        <v>166</v>
      </c>
    </row>
    <row r="104" spans="2:2">
      <c r="B104" s="961" t="s">
        <v>167</v>
      </c>
    </row>
    <row r="105" spans="2:2">
      <c r="B105" s="961" t="s">
        <v>168</v>
      </c>
    </row>
    <row r="106" spans="2:2">
      <c r="B106" s="961" t="s">
        <v>169</v>
      </c>
    </row>
    <row r="107" spans="2:2">
      <c r="B107" s="961" t="s">
        <v>170</v>
      </c>
    </row>
    <row r="108" spans="2:2">
      <c r="B108" s="961" t="s">
        <v>171</v>
      </c>
    </row>
    <row r="109" spans="2:2">
      <c r="B109" s="961" t="s">
        <v>172</v>
      </c>
    </row>
    <row r="110" spans="2:2">
      <c r="B110" s="961" t="s">
        <v>173</v>
      </c>
    </row>
    <row r="111" spans="2:2">
      <c r="B111" s="961" t="s">
        <v>174</v>
      </c>
    </row>
    <row r="112" spans="2:2">
      <c r="B112" s="961" t="s">
        <v>175</v>
      </c>
    </row>
    <row r="113" spans="2:2">
      <c r="B113" s="961" t="s">
        <v>176</v>
      </c>
    </row>
    <row r="114" spans="2:2">
      <c r="B114" s="961" t="s">
        <v>177</v>
      </c>
    </row>
    <row r="115" spans="2:2">
      <c r="B115" s="961" t="s">
        <v>178</v>
      </c>
    </row>
    <row r="116" spans="2:2">
      <c r="B116" s="961" t="s">
        <v>179</v>
      </c>
    </row>
    <row r="117" spans="2:2">
      <c r="B117" s="961" t="s">
        <v>180</v>
      </c>
    </row>
    <row r="118" spans="2:2">
      <c r="B118" s="961" t="s">
        <v>181</v>
      </c>
    </row>
    <row r="119" spans="2:2">
      <c r="B119" s="961" t="s">
        <v>182</v>
      </c>
    </row>
    <row r="120" spans="2:2">
      <c r="B120" s="961" t="s">
        <v>183</v>
      </c>
    </row>
    <row r="121" spans="2:2">
      <c r="B121" s="961" t="s">
        <v>184</v>
      </c>
    </row>
    <row r="122" spans="2:2">
      <c r="B122" s="961" t="s">
        <v>185</v>
      </c>
    </row>
    <row r="123" spans="2:2">
      <c r="B123" s="961" t="s">
        <v>186</v>
      </c>
    </row>
    <row r="124" spans="2:2">
      <c r="B124" s="961" t="s">
        <v>187</v>
      </c>
    </row>
    <row r="125" spans="2:2">
      <c r="B125" s="961" t="s">
        <v>188</v>
      </c>
    </row>
    <row r="126" spans="2:2">
      <c r="B126" s="961" t="s">
        <v>189</v>
      </c>
    </row>
    <row r="127" spans="2:2">
      <c r="B127" s="961" t="s">
        <v>190</v>
      </c>
    </row>
    <row r="128" spans="2:2">
      <c r="B128" s="961" t="s">
        <v>191</v>
      </c>
    </row>
    <row r="129" spans="2:2">
      <c r="B129" s="961" t="s">
        <v>192</v>
      </c>
    </row>
    <row r="130" spans="2:2">
      <c r="B130" s="961" t="s">
        <v>193</v>
      </c>
    </row>
    <row r="131" spans="2:2">
      <c r="B131" s="961" t="s">
        <v>194</v>
      </c>
    </row>
    <row r="132" spans="2:2">
      <c r="B132" s="961" t="s">
        <v>195</v>
      </c>
    </row>
    <row r="133" spans="2:2">
      <c r="B133" s="961" t="s">
        <v>196</v>
      </c>
    </row>
    <row r="134" spans="2:2">
      <c r="B134" s="961" t="s">
        <v>197</v>
      </c>
    </row>
    <row r="135" spans="2:2">
      <c r="B135" s="961" t="s">
        <v>198</v>
      </c>
    </row>
    <row r="136" spans="2:2">
      <c r="B136" s="961" t="s">
        <v>199</v>
      </c>
    </row>
    <row r="137" spans="2:2">
      <c r="B137" s="961" t="s">
        <v>200</v>
      </c>
    </row>
    <row r="138" spans="2:2">
      <c r="B138" s="961" t="s">
        <v>201</v>
      </c>
    </row>
    <row r="139" spans="2:2">
      <c r="B139" s="961" t="s">
        <v>202</v>
      </c>
    </row>
    <row r="140" spans="2:2">
      <c r="B140" s="961" t="s">
        <v>203</v>
      </c>
    </row>
    <row r="141" spans="2:2">
      <c r="B141" s="961" t="s">
        <v>204</v>
      </c>
    </row>
    <row r="142" spans="2:2">
      <c r="B142" s="961" t="s">
        <v>205</v>
      </c>
    </row>
  </sheetData>
  <pageMargins left="0.75" right="0.75" top="1" bottom="1" header="0.5" footer="0.5"/>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1" workbookViewId="0">
      <selection activeCell="C22" sqref="C22"/>
    </sheetView>
  </sheetViews>
  <sheetFormatPr defaultColWidth="8.83809523809524" defaultRowHeight="12.7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1:I12"/>
  <sheetViews>
    <sheetView workbookViewId="0">
      <selection activeCell="F14" sqref="F14"/>
    </sheetView>
  </sheetViews>
  <sheetFormatPr defaultColWidth="8.88571428571429" defaultRowHeight="12.75"/>
  <sheetData>
    <row r="11" ht="96" customHeight="1"/>
    <row r="12" ht="116" customHeight="1" spans="1:9">
      <c r="A12" s="959" t="s">
        <v>206</v>
      </c>
      <c r="B12" s="959"/>
      <c r="C12" s="959"/>
      <c r="D12" s="959"/>
      <c r="E12" s="959"/>
      <c r="F12" s="959"/>
      <c r="G12" s="959"/>
      <c r="H12" s="959"/>
      <c r="I12" s="959"/>
    </row>
  </sheetData>
  <mergeCells count="1">
    <mergeCell ref="A12:I12"/>
  </mergeCells>
  <printOptions horizontalCentered="1"/>
  <pageMargins left="0.751388888888889" right="0.751388888888889" top="1" bottom="1" header="0.5" footer="0.5"/>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8"/>
  <sheetViews>
    <sheetView topLeftCell="A76" workbookViewId="0">
      <selection activeCell="A88" sqref="A88"/>
    </sheetView>
  </sheetViews>
  <sheetFormatPr defaultColWidth="8.88571428571429" defaultRowHeight="12.75"/>
  <cols>
    <col min="1" max="1" width="91.2571428571429" style="953" customWidth="1"/>
    <col min="2" max="16384" width="8.88571428571429" style="952"/>
  </cols>
  <sheetData>
    <row r="1" ht="34" customHeight="1" spans="1:1">
      <c r="A1" s="954" t="s">
        <v>207</v>
      </c>
    </row>
    <row r="2" ht="24.5" customHeight="1"/>
    <row r="3" ht="24.5" customHeight="1" spans="1:1">
      <c r="A3" s="955" t="s">
        <v>208</v>
      </c>
    </row>
    <row r="4" ht="24.5" customHeight="1" spans="1:1">
      <c r="A4" s="955"/>
    </row>
    <row r="5" ht="24.5" customHeight="1" spans="1:1">
      <c r="A5" s="956" t="s">
        <v>209</v>
      </c>
    </row>
    <row r="6" ht="24.5" customHeight="1" spans="1:1">
      <c r="A6" s="956" t="s">
        <v>210</v>
      </c>
    </row>
    <row r="7" ht="24.5" customHeight="1" spans="1:1">
      <c r="A7" s="956" t="s">
        <v>211</v>
      </c>
    </row>
    <row r="8" ht="24.5" customHeight="1" spans="1:1">
      <c r="A8" s="956" t="s">
        <v>212</v>
      </c>
    </row>
    <row r="9" ht="24.5" customHeight="1" spans="1:1">
      <c r="A9" s="956" t="s">
        <v>213</v>
      </c>
    </row>
    <row r="10" ht="24.5" customHeight="1" spans="1:1">
      <c r="A10" s="956" t="s">
        <v>214</v>
      </c>
    </row>
    <row r="11" ht="24.5" customHeight="1" spans="1:1">
      <c r="A11" s="956" t="s">
        <v>215</v>
      </c>
    </row>
    <row r="12" ht="24.5" customHeight="1" spans="1:1">
      <c r="A12" s="956" t="s">
        <v>216</v>
      </c>
    </row>
    <row r="13" ht="24.5" customHeight="1" spans="1:1">
      <c r="A13" s="956" t="s">
        <v>217</v>
      </c>
    </row>
    <row r="14" ht="24.5" customHeight="1" spans="1:1">
      <c r="A14" s="956" t="s">
        <v>218</v>
      </c>
    </row>
    <row r="15" ht="24.5" customHeight="1" spans="1:1">
      <c r="A15" s="956" t="s">
        <v>219</v>
      </c>
    </row>
    <row r="16" ht="24.5" customHeight="1" spans="1:1">
      <c r="A16" s="956" t="s">
        <v>220</v>
      </c>
    </row>
    <row r="17" ht="24.5" customHeight="1" spans="1:1">
      <c r="A17" s="956" t="s">
        <v>221</v>
      </c>
    </row>
    <row r="18" ht="24.5" customHeight="1" spans="1:1">
      <c r="A18" s="956" t="s">
        <v>222</v>
      </c>
    </row>
    <row r="19" ht="24.5" customHeight="1" spans="1:1">
      <c r="A19" s="956" t="s">
        <v>223</v>
      </c>
    </row>
    <row r="20" ht="24.5" customHeight="1" spans="1:1">
      <c r="A20" s="956" t="s">
        <v>224</v>
      </c>
    </row>
    <row r="21" ht="24.5" customHeight="1" spans="1:1">
      <c r="A21" s="956" t="s">
        <v>225</v>
      </c>
    </row>
    <row r="22" ht="24.5" customHeight="1" spans="1:1">
      <c r="A22" s="956" t="s">
        <v>226</v>
      </c>
    </row>
    <row r="23" ht="24.5" customHeight="1" spans="1:1">
      <c r="A23" s="956" t="s">
        <v>227</v>
      </c>
    </row>
    <row r="24" ht="24.5" customHeight="1" spans="1:1">
      <c r="A24" s="957"/>
    </row>
    <row r="25" s="952" customFormat="1" ht="24.5" customHeight="1" spans="1:1">
      <c r="A25" s="955" t="s">
        <v>228</v>
      </c>
    </row>
    <row r="26" s="952" customFormat="1" ht="24.5" customHeight="1" spans="1:1">
      <c r="A26" s="955"/>
    </row>
    <row r="27" s="952" customFormat="1" ht="24.5" customHeight="1" spans="1:1">
      <c r="A27" s="957" t="s">
        <v>229</v>
      </c>
    </row>
    <row r="28" ht="24.5" customHeight="1" spans="1:1">
      <c r="A28" s="957" t="s">
        <v>230</v>
      </c>
    </row>
    <row r="29" ht="24.5" customHeight="1" spans="1:1">
      <c r="A29" s="957" t="s">
        <v>231</v>
      </c>
    </row>
    <row r="30" ht="24.5" customHeight="1" spans="1:1">
      <c r="A30" s="957" t="s">
        <v>232</v>
      </c>
    </row>
    <row r="31" ht="24.5" customHeight="1" spans="1:1">
      <c r="A31" s="957" t="s">
        <v>233</v>
      </c>
    </row>
    <row r="32" ht="24.5" customHeight="1" spans="1:1">
      <c r="A32" s="957" t="s">
        <v>234</v>
      </c>
    </row>
    <row r="33" ht="24.5" customHeight="1" spans="1:1">
      <c r="A33" s="957" t="s">
        <v>235</v>
      </c>
    </row>
    <row r="34" ht="24.5" customHeight="1" spans="1:1">
      <c r="A34" s="957" t="s">
        <v>236</v>
      </c>
    </row>
    <row r="35" ht="24.5" customHeight="1" spans="1:1">
      <c r="A35" s="957" t="s">
        <v>237</v>
      </c>
    </row>
    <row r="36" ht="24.5" customHeight="1" spans="1:1">
      <c r="A36" s="957" t="s">
        <v>238</v>
      </c>
    </row>
    <row r="37" ht="24.5" customHeight="1" spans="1:1">
      <c r="A37" s="957" t="s">
        <v>239</v>
      </c>
    </row>
    <row r="38" ht="24.5" customHeight="1" spans="1:1">
      <c r="A38" s="957" t="s">
        <v>240</v>
      </c>
    </row>
    <row r="39" ht="24.5" customHeight="1" spans="1:1">
      <c r="A39" s="957"/>
    </row>
    <row r="40" ht="24.5" customHeight="1" spans="1:1">
      <c r="A40" s="955" t="s">
        <v>241</v>
      </c>
    </row>
    <row r="41" ht="24.5" customHeight="1" spans="1:1">
      <c r="A41" s="955"/>
    </row>
    <row r="42" ht="24.5" customHeight="1" spans="1:1">
      <c r="A42" s="957" t="s">
        <v>242</v>
      </c>
    </row>
    <row r="43" ht="24.5" customHeight="1" spans="1:1">
      <c r="A43" s="957" t="s">
        <v>243</v>
      </c>
    </row>
    <row r="44" ht="24.5" customHeight="1" spans="1:1">
      <c r="A44" s="957" t="s">
        <v>244</v>
      </c>
    </row>
    <row r="45" ht="24.5" customHeight="1" spans="1:1">
      <c r="A45" s="957" t="s">
        <v>245</v>
      </c>
    </row>
    <row r="46" ht="24.5" customHeight="1" spans="1:1">
      <c r="A46" s="957" t="s">
        <v>246</v>
      </c>
    </row>
    <row r="47" ht="24.5" customHeight="1" spans="1:1">
      <c r="A47" s="957" t="s">
        <v>247</v>
      </c>
    </row>
    <row r="48" ht="24.5" customHeight="1" spans="1:1">
      <c r="A48" s="957" t="s">
        <v>248</v>
      </c>
    </row>
    <row r="49" ht="24.5" customHeight="1" spans="1:1">
      <c r="A49" s="957" t="s">
        <v>249</v>
      </c>
    </row>
    <row r="50" ht="24.5" customHeight="1" spans="1:1">
      <c r="A50" s="957" t="s">
        <v>250</v>
      </c>
    </row>
    <row r="51" ht="24.5" customHeight="1" spans="1:1">
      <c r="A51" s="955"/>
    </row>
    <row r="52" s="952" customFormat="1" ht="24.5" customHeight="1" spans="1:1">
      <c r="A52" s="955" t="s">
        <v>251</v>
      </c>
    </row>
    <row r="53" s="952" customFormat="1" ht="24.5" customHeight="1" spans="1:1">
      <c r="A53" s="955"/>
    </row>
    <row r="54" ht="24.5" customHeight="1" spans="1:1">
      <c r="A54" s="957" t="s">
        <v>252</v>
      </c>
    </row>
    <row r="55" ht="24.5" customHeight="1" spans="1:1">
      <c r="A55" s="957" t="s">
        <v>253</v>
      </c>
    </row>
    <row r="56" ht="24.5" customHeight="1" spans="1:1">
      <c r="A56" s="957" t="s">
        <v>254</v>
      </c>
    </row>
    <row r="57" ht="24.5" customHeight="1" spans="1:1">
      <c r="A57" s="957" t="s">
        <v>255</v>
      </c>
    </row>
    <row r="58" ht="24.5" customHeight="1" spans="1:1">
      <c r="A58" s="957" t="s">
        <v>256</v>
      </c>
    </row>
    <row r="59" ht="24.5" customHeight="1" spans="1:1">
      <c r="A59" s="957" t="s">
        <v>257</v>
      </c>
    </row>
    <row r="60" ht="24.5" customHeight="1" spans="1:1">
      <c r="A60" s="957" t="s">
        <v>258</v>
      </c>
    </row>
    <row r="61" ht="24.5" customHeight="1" spans="1:1">
      <c r="A61" s="957" t="s">
        <v>259</v>
      </c>
    </row>
    <row r="62" ht="24.5" customHeight="1" spans="1:1">
      <c r="A62" s="957" t="s">
        <v>260</v>
      </c>
    </row>
    <row r="63" ht="24.5" customHeight="1" spans="1:1">
      <c r="A63" s="957" t="s">
        <v>261</v>
      </c>
    </row>
    <row r="64" ht="24.5" customHeight="1" spans="1:1">
      <c r="A64" s="957" t="s">
        <v>262</v>
      </c>
    </row>
    <row r="65" ht="24.5" customHeight="1" spans="1:1">
      <c r="A65" s="957" t="s">
        <v>263</v>
      </c>
    </row>
    <row r="66" ht="24.5" customHeight="1" spans="1:1">
      <c r="A66" s="957" t="s">
        <v>264</v>
      </c>
    </row>
    <row r="67" ht="24.5" customHeight="1" spans="1:1">
      <c r="A67" s="957"/>
    </row>
    <row r="68" s="952" customFormat="1" ht="24.5" customHeight="1" spans="1:1">
      <c r="A68" s="955" t="s">
        <v>265</v>
      </c>
    </row>
    <row r="69" ht="24.5" customHeight="1" spans="1:1">
      <c r="A69" s="957"/>
    </row>
    <row r="70" ht="24.5" customHeight="1" spans="1:1">
      <c r="A70" s="957" t="s">
        <v>266</v>
      </c>
    </row>
    <row r="71" ht="24.5" customHeight="1" spans="1:1">
      <c r="A71" s="957" t="s">
        <v>267</v>
      </c>
    </row>
    <row r="72" ht="24.5" customHeight="1" spans="1:1">
      <c r="A72" s="957" t="s">
        <v>268</v>
      </c>
    </row>
    <row r="73" ht="24.5" customHeight="1" spans="1:1">
      <c r="A73" s="957" t="s">
        <v>269</v>
      </c>
    </row>
    <row r="74" ht="24.5" customHeight="1" spans="1:1">
      <c r="A74" s="957" t="s">
        <v>270</v>
      </c>
    </row>
    <row r="75" ht="24.5" customHeight="1" spans="1:1">
      <c r="A75" s="957" t="s">
        <v>271</v>
      </c>
    </row>
    <row r="76" ht="24.5" customHeight="1" spans="1:1">
      <c r="A76" s="957" t="s">
        <v>272</v>
      </c>
    </row>
    <row r="77" ht="24.5" customHeight="1" spans="1:1">
      <c r="A77" s="957" t="s">
        <v>273</v>
      </c>
    </row>
    <row r="78" ht="24.5" customHeight="1" spans="1:1">
      <c r="A78" s="957" t="s">
        <v>274</v>
      </c>
    </row>
    <row r="79" ht="24.5" customHeight="1" spans="1:1">
      <c r="A79" s="957" t="s">
        <v>275</v>
      </c>
    </row>
    <row r="80" ht="24.5" customHeight="1" spans="1:1">
      <c r="A80" s="957" t="s">
        <v>276</v>
      </c>
    </row>
    <row r="81" ht="24.5" customHeight="1" spans="1:1">
      <c r="A81" s="957" t="s">
        <v>277</v>
      </c>
    </row>
    <row r="82" ht="24.5" customHeight="1" spans="1:1">
      <c r="A82" s="957" t="s">
        <v>278</v>
      </c>
    </row>
    <row r="83" ht="24.5" customHeight="1" spans="1:1">
      <c r="A83" s="958"/>
    </row>
    <row r="84" s="952" customFormat="1" ht="24.5" customHeight="1" spans="1:1">
      <c r="A84" s="955" t="s">
        <v>279</v>
      </c>
    </row>
    <row r="85" ht="24.5" customHeight="1" spans="1:1">
      <c r="A85" s="955"/>
    </row>
    <row r="86" customFormat="1" ht="24.5" customHeight="1" spans="1:1">
      <c r="A86" s="957" t="s">
        <v>280</v>
      </c>
    </row>
    <row r="87" customFormat="1" ht="24.5" customHeight="1" spans="1:1">
      <c r="A87" s="957" t="s">
        <v>281</v>
      </c>
    </row>
    <row r="88" customFormat="1" ht="24.5" customHeight="1" spans="1:1">
      <c r="A88" s="957" t="s">
        <v>282</v>
      </c>
    </row>
  </sheetData>
  <printOptions horizontalCentered="1"/>
  <pageMargins left="0.590277777777778" right="0.590277777777778" top="0.590277777777778" bottom="0.590277777777778" header="0.511805555555556" footer="0.511805555555556"/>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9"/>
  <sheetViews>
    <sheetView workbookViewId="0">
      <pane ySplit="5" topLeftCell="A6" activePane="bottomLeft" state="frozen"/>
      <selection/>
      <selection pane="bottomLeft" activeCell="B10" sqref="B10"/>
    </sheetView>
  </sheetViews>
  <sheetFormatPr defaultColWidth="10" defaultRowHeight="14.25"/>
  <cols>
    <col min="1" max="1" width="36.4571428571429" style="684" customWidth="1"/>
    <col min="2" max="5" width="12.7809523809524" style="684" customWidth="1"/>
    <col min="6" max="6" width="10.7809523809524" style="684" customWidth="1"/>
    <col min="7" max="7" width="10.7809523809524" style="685" customWidth="1"/>
    <col min="8" max="8" width="12.3809523809524" style="684" customWidth="1"/>
    <col min="9" max="16342" width="10" style="684"/>
    <col min="16343" max="16384" width="10" style="1"/>
  </cols>
  <sheetData>
    <row r="1" s="678" customFormat="1" ht="20.25" customHeight="1" spans="1:7 16345:16384">
      <c r="A1" s="686" t="s">
        <v>283</v>
      </c>
      <c r="B1" s="687"/>
      <c r="C1" s="687"/>
      <c r="D1" s="687"/>
      <c r="E1" s="687"/>
      <c r="F1" s="687"/>
      <c r="G1" s="687"/>
    </row>
    <row r="2" s="937" customFormat="1" ht="26.25" customHeight="1" spans="1:7 16345:16384">
      <c r="A2" s="871" t="s">
        <v>284</v>
      </c>
      <c r="B2" s="871"/>
      <c r="C2" s="871"/>
      <c r="D2" s="871"/>
      <c r="E2" s="871"/>
      <c r="F2" s="871"/>
      <c r="G2" s="871"/>
    </row>
    <row r="3" s="680" customFormat="1" ht="24" customHeight="1" spans="1:7 16345:16384">
      <c r="A3" s="226" t="s">
        <v>285</v>
      </c>
      <c r="B3" s="226"/>
      <c r="C3" s="226"/>
      <c r="D3" s="226"/>
      <c r="E3" s="226"/>
      <c r="F3" s="226"/>
      <c r="G3" s="226"/>
    </row>
    <row r="4" s="681" customFormat="1" ht="26" customHeight="1" spans="1:7 16345:16384">
      <c r="A4" s="353" t="s">
        <v>286</v>
      </c>
      <c r="B4" s="353" t="s">
        <v>287</v>
      </c>
      <c r="C4" s="380" t="s">
        <v>288</v>
      </c>
      <c r="D4" s="353" t="s">
        <v>289</v>
      </c>
      <c r="E4" s="948" t="s">
        <v>290</v>
      </c>
      <c r="F4" s="949"/>
      <c r="G4" s="950"/>
    </row>
    <row r="5" s="682" customFormat="1" ht="37" customHeight="1" spans="1:7 16345:16384">
      <c r="A5" s="353"/>
      <c r="B5" s="353"/>
      <c r="C5" s="383"/>
      <c r="D5" s="353"/>
      <c r="E5" s="353" t="s">
        <v>291</v>
      </c>
      <c r="F5" s="353" t="s">
        <v>292</v>
      </c>
      <c r="G5" s="353" t="s">
        <v>293</v>
      </c>
    </row>
    <row r="6" s="926" customFormat="1" ht="24" customHeight="1" spans="1:7 16345:16384">
      <c r="A6" s="694" t="s">
        <v>294</v>
      </c>
      <c r="B6" s="646">
        <f>SUM(B7:B20)</f>
        <v>230252</v>
      </c>
      <c r="C6" s="646">
        <f>SUM(C7:C20)</f>
        <v>232000</v>
      </c>
      <c r="D6" s="646">
        <f>SUM(D7:D20)</f>
        <v>232600</v>
      </c>
      <c r="E6" s="646">
        <f>SUM(E7:E20)</f>
        <v>236381</v>
      </c>
      <c r="F6" s="360">
        <f>E6/D6</f>
        <v>1.01625537403267</v>
      </c>
      <c r="G6" s="360">
        <f>(E6-B6)/B6</f>
        <v>0.0266186612928444</v>
      </c>
      <c r="XDQ6" s="681"/>
      <c r="XDR6" s="681"/>
      <c r="XDS6" s="681"/>
      <c r="XDT6" s="681"/>
      <c r="XDU6" s="681"/>
      <c r="XDV6" s="681"/>
      <c r="XDW6" s="681"/>
      <c r="XDX6" s="681"/>
      <c r="XDY6" s="681"/>
      <c r="XDZ6" s="681"/>
      <c r="XEA6" s="681"/>
      <c r="XEB6" s="681"/>
      <c r="XEC6" s="681"/>
      <c r="XED6" s="681"/>
      <c r="XEE6" s="681"/>
      <c r="XEF6" s="681"/>
      <c r="XEG6" s="681"/>
      <c r="XEH6" s="681"/>
      <c r="XEI6" s="681"/>
      <c r="XEJ6" s="681"/>
      <c r="XEK6" s="681"/>
      <c r="XEL6" s="681"/>
      <c r="XEM6" s="681"/>
      <c r="XEN6" s="681"/>
      <c r="XEO6" s="681"/>
      <c r="XEP6" s="681"/>
      <c r="XEQ6" s="681"/>
      <c r="XER6" s="681"/>
      <c r="XES6" s="681"/>
      <c r="XET6" s="681"/>
      <c r="XEU6" s="681"/>
      <c r="XEV6" s="681"/>
      <c r="XEW6" s="681"/>
      <c r="XEX6" s="681"/>
      <c r="XEY6" s="681"/>
      <c r="XEZ6" s="681"/>
      <c r="XFA6" s="681"/>
      <c r="XFB6" s="681"/>
      <c r="XFC6" s="681"/>
      <c r="XFD6" s="681"/>
    </row>
    <row r="7" s="683" customFormat="1" ht="24" customHeight="1" spans="1:7 16345:16384">
      <c r="A7" s="610" t="s">
        <v>295</v>
      </c>
      <c r="B7" s="806">
        <v>73831</v>
      </c>
      <c r="C7" s="806">
        <v>73950</v>
      </c>
      <c r="D7" s="806">
        <v>71000</v>
      </c>
      <c r="E7" s="806">
        <v>72153</v>
      </c>
      <c r="F7" s="364">
        <f>E7/D7</f>
        <v>1.01623943661972</v>
      </c>
      <c r="G7" s="364">
        <f>(E7-B7)/B7</f>
        <v>-0.0227275805555932</v>
      </c>
    </row>
    <row r="8" s="683" customFormat="1" ht="24" customHeight="1" spans="1:7 16345:16384">
      <c r="A8" s="879" t="s">
        <v>296</v>
      </c>
      <c r="B8" s="806">
        <v>16257</v>
      </c>
      <c r="C8" s="806">
        <v>16338</v>
      </c>
      <c r="D8" s="806">
        <v>21740</v>
      </c>
      <c r="E8" s="806">
        <v>21949</v>
      </c>
      <c r="F8" s="364">
        <f t="shared" ref="F8:F30" si="0">E8/D8</f>
        <v>1.00961361545538</v>
      </c>
      <c r="G8" s="364">
        <f t="shared" ref="G8:G30" si="1">(E8-B8)/B8</f>
        <v>0.350126099526358</v>
      </c>
    </row>
    <row r="9" s="683" customFormat="1" ht="24" customHeight="1" spans="1:7 16345:16384">
      <c r="A9" s="879" t="s">
        <v>297</v>
      </c>
      <c r="B9" s="806">
        <v>10254</v>
      </c>
      <c r="C9" s="806">
        <v>10403</v>
      </c>
      <c r="D9" s="806">
        <v>7552</v>
      </c>
      <c r="E9" s="806">
        <v>8167</v>
      </c>
      <c r="F9" s="364">
        <f t="shared" si="0"/>
        <v>1.08143538135593</v>
      </c>
      <c r="G9" s="364">
        <f t="shared" si="1"/>
        <v>-0.203530329627462</v>
      </c>
    </row>
    <row r="10" s="683" customFormat="1" ht="24" customHeight="1" spans="1:7 16345:16384">
      <c r="A10" s="879" t="s">
        <v>298</v>
      </c>
      <c r="B10" s="806">
        <v>1308</v>
      </c>
      <c r="C10" s="806">
        <v>1323</v>
      </c>
      <c r="D10" s="806">
        <v>3621</v>
      </c>
      <c r="E10" s="806">
        <v>3625</v>
      </c>
      <c r="F10" s="364">
        <f t="shared" si="0"/>
        <v>1.001104667219</v>
      </c>
      <c r="G10" s="364">
        <f t="shared" si="1"/>
        <v>1.77140672782875</v>
      </c>
    </row>
    <row r="11" s="683" customFormat="1" ht="24" customHeight="1" spans="1:7 16345:16384">
      <c r="A11" s="879" t="s">
        <v>299</v>
      </c>
      <c r="B11" s="806">
        <v>8651</v>
      </c>
      <c r="C11" s="806">
        <v>8688</v>
      </c>
      <c r="D11" s="806">
        <v>8988</v>
      </c>
      <c r="E11" s="806">
        <v>9249</v>
      </c>
      <c r="F11" s="364">
        <f t="shared" si="0"/>
        <v>1.02903871829105</v>
      </c>
      <c r="G11" s="364">
        <f t="shared" si="1"/>
        <v>0.0691249566524101</v>
      </c>
    </row>
    <row r="12" s="683" customFormat="1" ht="24" customHeight="1" spans="1:7 16345:16384">
      <c r="A12" s="879" t="s">
        <v>300</v>
      </c>
      <c r="B12" s="806">
        <v>18512</v>
      </c>
      <c r="C12" s="806">
        <v>18600</v>
      </c>
      <c r="D12" s="806">
        <v>18800</v>
      </c>
      <c r="E12" s="806">
        <v>19012</v>
      </c>
      <c r="F12" s="364">
        <f t="shared" si="0"/>
        <v>1.01127659574468</v>
      </c>
      <c r="G12" s="364">
        <f t="shared" si="1"/>
        <v>0.027009507346586</v>
      </c>
    </row>
    <row r="13" s="683" customFormat="1" ht="24" customHeight="1" spans="1:7 16345:16384">
      <c r="A13" s="879" t="s">
        <v>301</v>
      </c>
      <c r="B13" s="806">
        <v>5138</v>
      </c>
      <c r="C13" s="806">
        <v>5186</v>
      </c>
      <c r="D13" s="806">
        <v>6159</v>
      </c>
      <c r="E13" s="806">
        <v>5249</v>
      </c>
      <c r="F13" s="364">
        <f t="shared" si="0"/>
        <v>0.852248741678844</v>
      </c>
      <c r="G13" s="364">
        <f t="shared" si="1"/>
        <v>0.0216037368625924</v>
      </c>
    </row>
    <row r="14" s="683" customFormat="1" ht="24" customHeight="1" spans="1:7 16345:16384">
      <c r="A14" s="879" t="s">
        <v>302</v>
      </c>
      <c r="B14" s="806">
        <v>59522</v>
      </c>
      <c r="C14" s="806">
        <v>60000</v>
      </c>
      <c r="D14" s="806">
        <v>58300</v>
      </c>
      <c r="E14" s="806">
        <v>58809</v>
      </c>
      <c r="F14" s="364">
        <f t="shared" si="0"/>
        <v>1.00873070325901</v>
      </c>
      <c r="G14" s="364">
        <f t="shared" si="1"/>
        <v>-0.0119787641544303</v>
      </c>
    </row>
    <row r="15" s="683" customFormat="1" ht="24" customHeight="1" spans="1:7 16345:16384">
      <c r="A15" s="879" t="s">
        <v>303</v>
      </c>
      <c r="B15" s="806">
        <v>5709</v>
      </c>
      <c r="C15" s="806">
        <v>5777</v>
      </c>
      <c r="D15" s="806">
        <v>2100</v>
      </c>
      <c r="E15" s="806">
        <v>2280</v>
      </c>
      <c r="F15" s="364">
        <f t="shared" si="0"/>
        <v>1.08571428571429</v>
      </c>
      <c r="G15" s="364">
        <f t="shared" si="1"/>
        <v>-0.600630583289543</v>
      </c>
    </row>
    <row r="16" s="683" customFormat="1" ht="24" customHeight="1" spans="1:7 16345:16384">
      <c r="A16" s="879" t="s">
        <v>304</v>
      </c>
      <c r="B16" s="806">
        <v>6112</v>
      </c>
      <c r="C16" s="806">
        <v>6190</v>
      </c>
      <c r="D16" s="806">
        <v>6100</v>
      </c>
      <c r="E16" s="806">
        <v>6543</v>
      </c>
      <c r="F16" s="364">
        <f t="shared" si="0"/>
        <v>1.07262295081967</v>
      </c>
      <c r="G16" s="364">
        <f t="shared" si="1"/>
        <v>0.0705170157068063</v>
      </c>
    </row>
    <row r="17" s="683" customFormat="1" ht="24" customHeight="1" spans="1:7 16345:16384">
      <c r="A17" s="879" t="s">
        <v>305</v>
      </c>
      <c r="B17" s="806">
        <v>1709</v>
      </c>
      <c r="C17" s="806">
        <v>1712</v>
      </c>
      <c r="D17" s="806">
        <v>807</v>
      </c>
      <c r="E17" s="806">
        <v>807</v>
      </c>
      <c r="F17" s="364">
        <f t="shared" si="0"/>
        <v>1</v>
      </c>
      <c r="G17" s="364">
        <f t="shared" si="1"/>
        <v>-0.527794031597425</v>
      </c>
    </row>
    <row r="18" s="683" customFormat="1" ht="24" customHeight="1" spans="1:7 16345:16384">
      <c r="A18" s="879" t="s">
        <v>306</v>
      </c>
      <c r="B18" s="806">
        <v>22914</v>
      </c>
      <c r="C18" s="806">
        <v>23500</v>
      </c>
      <c r="D18" s="806">
        <v>25815</v>
      </c>
      <c r="E18" s="806">
        <v>26916</v>
      </c>
      <c r="F18" s="364">
        <f t="shared" si="0"/>
        <v>1.04264962231261</v>
      </c>
      <c r="G18" s="364">
        <f t="shared" si="1"/>
        <v>0.17465305053679</v>
      </c>
    </row>
    <row r="19" s="683" customFormat="1" ht="24" customHeight="1" spans="1:7 16345:16384">
      <c r="A19" s="879" t="s">
        <v>307</v>
      </c>
      <c r="B19" s="806">
        <v>335</v>
      </c>
      <c r="C19" s="806">
        <v>333</v>
      </c>
      <c r="D19" s="806">
        <v>1618</v>
      </c>
      <c r="E19" s="806">
        <v>1622</v>
      </c>
      <c r="F19" s="364">
        <f t="shared" si="0"/>
        <v>1.00247218788628</v>
      </c>
      <c r="G19" s="364">
        <f t="shared" si="1"/>
        <v>3.84179104477612</v>
      </c>
    </row>
    <row r="20" s="683" customFormat="1" ht="24" customHeight="1" spans="1:7 16345:16384">
      <c r="A20" s="879" t="s">
        <v>308</v>
      </c>
      <c r="B20" s="806"/>
      <c r="C20" s="806"/>
      <c r="D20" s="806"/>
      <c r="E20" s="806"/>
      <c r="F20" s="364"/>
      <c r="G20" s="364"/>
    </row>
    <row r="21" s="926" customFormat="1" ht="24" customHeight="1" spans="1:7 16345:16384">
      <c r="A21" s="694" t="s">
        <v>309</v>
      </c>
      <c r="B21" s="646">
        <f>SUM(B22:B29)</f>
        <v>198503</v>
      </c>
      <c r="C21" s="646">
        <f>SUM(C22:C29)</f>
        <v>205330</v>
      </c>
      <c r="D21" s="646">
        <f>SUM(D22:D29)</f>
        <v>213306</v>
      </c>
      <c r="E21" s="646">
        <f>SUM(E22:E29)</f>
        <v>204294</v>
      </c>
      <c r="F21" s="360">
        <f t="shared" si="0"/>
        <v>0.957750836825968</v>
      </c>
      <c r="G21" s="360">
        <f t="shared" si="1"/>
        <v>0.0291733626192047</v>
      </c>
      <c r="XDQ21" s="681"/>
      <c r="XDR21" s="681"/>
      <c r="XDS21" s="681"/>
      <c r="XDT21" s="681"/>
      <c r="XDU21" s="681"/>
      <c r="XDV21" s="681"/>
      <c r="XDW21" s="681"/>
      <c r="XDX21" s="681"/>
      <c r="XDY21" s="681"/>
      <c r="XDZ21" s="681"/>
      <c r="XEA21" s="681"/>
      <c r="XEB21" s="681"/>
      <c r="XEC21" s="681"/>
      <c r="XED21" s="681"/>
      <c r="XEE21" s="681"/>
      <c r="XEF21" s="681"/>
      <c r="XEG21" s="681"/>
      <c r="XEH21" s="681"/>
      <c r="XEI21" s="681"/>
      <c r="XEJ21" s="681"/>
      <c r="XEK21" s="681"/>
      <c r="XEL21" s="681"/>
      <c r="XEM21" s="681"/>
      <c r="XEN21" s="681"/>
      <c r="XEO21" s="681"/>
      <c r="XEP21" s="681"/>
      <c r="XEQ21" s="681"/>
      <c r="XER21" s="681"/>
      <c r="XES21" s="681"/>
      <c r="XET21" s="681"/>
      <c r="XEU21" s="681"/>
      <c r="XEV21" s="681"/>
      <c r="XEW21" s="681"/>
      <c r="XEX21" s="681"/>
      <c r="XEY21" s="681"/>
      <c r="XEZ21" s="681"/>
      <c r="XFA21" s="681"/>
      <c r="XFB21" s="681"/>
      <c r="XFC21" s="681"/>
      <c r="XFD21" s="681"/>
    </row>
    <row r="22" s="683" customFormat="1" ht="24" customHeight="1" spans="1:7 16345:16384">
      <c r="A22" s="879" t="s">
        <v>310</v>
      </c>
      <c r="B22" s="806">
        <v>9542</v>
      </c>
      <c r="C22" s="806">
        <v>9834</v>
      </c>
      <c r="D22" s="806">
        <v>9834</v>
      </c>
      <c r="E22" s="806">
        <v>9838</v>
      </c>
      <c r="F22" s="364">
        <f t="shared" si="0"/>
        <v>1.0004067520846</v>
      </c>
      <c r="G22" s="364">
        <f t="shared" si="1"/>
        <v>0.0310207503667994</v>
      </c>
    </row>
    <row r="23" s="683" customFormat="1" ht="24" customHeight="1" spans="1:7 16345:16384">
      <c r="A23" s="879" t="s">
        <v>311</v>
      </c>
      <c r="B23" s="806">
        <v>6098</v>
      </c>
      <c r="C23" s="806">
        <v>7002</v>
      </c>
      <c r="D23" s="806">
        <v>7002</v>
      </c>
      <c r="E23" s="806">
        <v>4429</v>
      </c>
      <c r="F23" s="364">
        <f t="shared" si="0"/>
        <v>0.632533561839474</v>
      </c>
      <c r="G23" s="364">
        <f t="shared" si="1"/>
        <v>-0.273696293866842</v>
      </c>
    </row>
    <row r="24" s="683" customFormat="1" ht="24" customHeight="1" spans="1:7 16345:16384">
      <c r="A24" s="879" t="s">
        <v>312</v>
      </c>
      <c r="B24" s="806">
        <v>6801</v>
      </c>
      <c r="C24" s="806">
        <v>7741</v>
      </c>
      <c r="D24" s="806">
        <v>25968</v>
      </c>
      <c r="E24" s="806">
        <v>37986</v>
      </c>
      <c r="F24" s="364">
        <f t="shared" si="0"/>
        <v>1.46280036968577</v>
      </c>
      <c r="G24" s="364">
        <f t="shared" si="1"/>
        <v>4.58535509483899</v>
      </c>
    </row>
    <row r="25" s="683" customFormat="1" ht="22" customHeight="1" spans="1:7 16345:16384">
      <c r="A25" s="879" t="s">
        <v>313</v>
      </c>
      <c r="B25" s="806">
        <v>0</v>
      </c>
      <c r="C25" s="806"/>
      <c r="D25" s="806"/>
      <c r="E25" s="806"/>
      <c r="F25" s="364"/>
      <c r="G25" s="364"/>
    </row>
    <row r="26" s="683" customFormat="1" ht="24" customHeight="1" spans="1:7 16345:16384">
      <c r="A26" s="879" t="s">
        <v>314</v>
      </c>
      <c r="B26" s="806">
        <v>176043</v>
      </c>
      <c r="C26" s="806">
        <v>180753</v>
      </c>
      <c r="D26" s="806">
        <v>170502</v>
      </c>
      <c r="E26" s="806">
        <v>152003</v>
      </c>
      <c r="F26" s="364">
        <f t="shared" si="0"/>
        <v>0.891502738970804</v>
      </c>
      <c r="G26" s="364">
        <f t="shared" si="1"/>
        <v>-0.136557545599655</v>
      </c>
    </row>
    <row r="27" s="683" customFormat="1" ht="20" customHeight="1" spans="1:7 16345:16384">
      <c r="A27" s="879" t="s">
        <v>315</v>
      </c>
      <c r="B27" s="806"/>
      <c r="C27" s="806"/>
      <c r="D27" s="806"/>
      <c r="E27" s="806"/>
      <c r="F27" s="364"/>
      <c r="G27" s="364"/>
    </row>
    <row r="28" s="683" customFormat="1" ht="24" customHeight="1" spans="1:7 16345:16384">
      <c r="A28" s="879" t="s">
        <v>316</v>
      </c>
      <c r="B28" s="806">
        <v>18</v>
      </c>
      <c r="C28" s="806"/>
      <c r="D28" s="806"/>
      <c r="E28" s="806">
        <v>31</v>
      </c>
      <c r="F28" s="364"/>
      <c r="G28" s="364">
        <f>(E28-B28)/B28</f>
        <v>0.722222222222222</v>
      </c>
    </row>
    <row r="29" s="683" customFormat="1" ht="24" customHeight="1" spans="1:7 16345:16384">
      <c r="A29" s="939" t="s">
        <v>317</v>
      </c>
      <c r="B29" s="806">
        <v>1</v>
      </c>
      <c r="C29" s="940"/>
      <c r="D29" s="940"/>
      <c r="E29" s="806">
        <v>7</v>
      </c>
      <c r="F29" s="364"/>
      <c r="G29" s="364">
        <f>(E29-B29)/B29</f>
        <v>6</v>
      </c>
    </row>
    <row r="30" s="681" customFormat="1" ht="24" customHeight="1" spans="1:7 16345:16384">
      <c r="A30" s="881" t="s">
        <v>318</v>
      </c>
      <c r="B30" s="646">
        <f>B6+B21</f>
        <v>428755</v>
      </c>
      <c r="C30" s="646">
        <f>C6+C21</f>
        <v>437330</v>
      </c>
      <c r="D30" s="646">
        <f>D6+D21</f>
        <v>445906</v>
      </c>
      <c r="E30" s="646">
        <f>E6+E21</f>
        <v>440675</v>
      </c>
      <c r="F30" s="360">
        <f>E30/D30</f>
        <v>0.988268827959256</v>
      </c>
      <c r="G30" s="360">
        <f>(E30-B30)/B30</f>
        <v>0.0278014250562676</v>
      </c>
    </row>
    <row r="31" s="926" customFormat="1" ht="24" customHeight="1" spans="1:7 16345:16384">
      <c r="A31" s="941" t="s">
        <v>319</v>
      </c>
      <c r="B31" s="646">
        <f>SUM(B32:B38)</f>
        <v>1069771</v>
      </c>
      <c r="C31" s="646">
        <f>SUM(C32:C38)</f>
        <v>846747</v>
      </c>
      <c r="D31" s="646">
        <f>SUM(D32:D38)</f>
        <v>653714</v>
      </c>
      <c r="E31" s="646">
        <f>SUM(E32:E38)</f>
        <v>1003458</v>
      </c>
      <c r="F31" s="364"/>
      <c r="G31" s="364"/>
      <c r="XDQ31" s="681"/>
      <c r="XDR31" s="681"/>
      <c r="XDS31" s="681"/>
      <c r="XDT31" s="681"/>
      <c r="XDU31" s="681"/>
      <c r="XDV31" s="681"/>
      <c r="XDW31" s="681"/>
      <c r="XDX31" s="681"/>
      <c r="XDY31" s="681"/>
      <c r="XDZ31" s="681"/>
      <c r="XEA31" s="681"/>
      <c r="XEB31" s="681"/>
      <c r="XEC31" s="681"/>
      <c r="XED31" s="681"/>
      <c r="XEE31" s="681"/>
      <c r="XEF31" s="681"/>
      <c r="XEG31" s="681"/>
      <c r="XEH31" s="681"/>
      <c r="XEI31" s="681"/>
      <c r="XEJ31" s="681"/>
      <c r="XEK31" s="681"/>
      <c r="XEL31" s="681"/>
      <c r="XEM31" s="681"/>
      <c r="XEN31" s="681"/>
      <c r="XEO31" s="681"/>
      <c r="XEP31" s="681"/>
      <c r="XEQ31" s="681"/>
      <c r="XER31" s="681"/>
      <c r="XES31" s="681"/>
      <c r="XET31" s="681"/>
      <c r="XEU31" s="681"/>
      <c r="XEV31" s="681"/>
      <c r="XEW31" s="681"/>
      <c r="XEX31" s="681"/>
      <c r="XEY31" s="681"/>
      <c r="XEZ31" s="681"/>
      <c r="XFA31" s="681"/>
      <c r="XFB31" s="681"/>
      <c r="XFC31" s="681"/>
      <c r="XFD31" s="681"/>
    </row>
    <row r="32" s="683" customFormat="1" ht="24" customHeight="1" spans="1:7 16345:16384">
      <c r="A32" s="610" t="s">
        <v>320</v>
      </c>
      <c r="B32" s="806">
        <v>16290</v>
      </c>
      <c r="C32" s="806">
        <v>39253</v>
      </c>
      <c r="D32" s="806">
        <v>52250</v>
      </c>
      <c r="E32" s="806">
        <v>52250</v>
      </c>
      <c r="F32" s="806"/>
      <c r="G32" s="806"/>
    </row>
    <row r="33" s="683" customFormat="1" ht="24" customHeight="1" spans="1:7">
      <c r="A33" s="695" t="s">
        <v>321</v>
      </c>
      <c r="B33" s="806">
        <v>58833</v>
      </c>
      <c r="C33" s="806">
        <v>58833</v>
      </c>
      <c r="D33" s="806">
        <v>58833</v>
      </c>
      <c r="E33" s="806">
        <v>58833</v>
      </c>
      <c r="F33" s="806"/>
      <c r="G33" s="806"/>
    </row>
    <row r="34" s="683" customFormat="1" ht="24" customHeight="1" spans="1:7">
      <c r="A34" s="695" t="s">
        <v>322</v>
      </c>
      <c r="B34" s="806">
        <v>127739</v>
      </c>
      <c r="C34" s="806">
        <v>120000</v>
      </c>
      <c r="D34" s="806">
        <v>120000</v>
      </c>
      <c r="E34" s="806">
        <v>162881</v>
      </c>
      <c r="F34" s="806"/>
      <c r="G34" s="806"/>
    </row>
    <row r="35" s="683" customFormat="1" ht="24" customHeight="1" spans="1:7">
      <c r="A35" s="695" t="s">
        <v>323</v>
      </c>
      <c r="B35" s="806">
        <v>46010</v>
      </c>
      <c r="C35" s="806">
        <v>46000</v>
      </c>
      <c r="D35" s="806">
        <v>20000</v>
      </c>
      <c r="E35" s="806">
        <v>12712</v>
      </c>
      <c r="F35" s="806"/>
      <c r="G35" s="806"/>
    </row>
    <row r="36" s="683" customFormat="1" ht="24" customHeight="1" spans="1:7">
      <c r="A36" s="695" t="s">
        <v>324</v>
      </c>
      <c r="B36" s="806">
        <v>375676</v>
      </c>
      <c r="C36" s="806">
        <v>310000</v>
      </c>
      <c r="D36" s="806">
        <v>130000</v>
      </c>
      <c r="E36" s="806">
        <v>324151</v>
      </c>
      <c r="F36" s="806"/>
      <c r="G36" s="806"/>
    </row>
    <row r="37" s="683" customFormat="1" ht="24" customHeight="1" spans="1:7">
      <c r="A37" s="695" t="s">
        <v>325</v>
      </c>
      <c r="B37" s="806">
        <v>381260</v>
      </c>
      <c r="C37" s="806">
        <v>140844</v>
      </c>
      <c r="D37" s="806">
        <v>140844</v>
      </c>
      <c r="E37" s="806">
        <v>260844</v>
      </c>
      <c r="F37" s="806"/>
      <c r="G37" s="806"/>
    </row>
    <row r="38" s="683" customFormat="1" ht="24" customHeight="1" spans="1:7">
      <c r="A38" s="879" t="s">
        <v>326</v>
      </c>
      <c r="B38" s="806">
        <v>63963</v>
      </c>
      <c r="C38" s="806">
        <v>131817</v>
      </c>
      <c r="D38" s="806">
        <v>131787</v>
      </c>
      <c r="E38" s="806">
        <v>131787</v>
      </c>
      <c r="F38" s="806"/>
      <c r="G38" s="806"/>
    </row>
    <row r="39" s="683" customFormat="1" ht="24" customHeight="1" spans="1:7">
      <c r="A39" s="697" t="s">
        <v>327</v>
      </c>
      <c r="B39" s="646">
        <f>B30+B31</f>
        <v>1498526</v>
      </c>
      <c r="C39" s="646">
        <f>C30+C31</f>
        <v>1284077</v>
      </c>
      <c r="D39" s="646">
        <f>D30+D31</f>
        <v>1099620</v>
      </c>
      <c r="E39" s="646">
        <f>E30+E31</f>
        <v>1444133</v>
      </c>
      <c r="F39" s="646"/>
      <c r="G39" s="646"/>
    </row>
  </sheetData>
  <protectedRanges>
    <protectedRange sqref="B14:B16" name="区域1_1_2_1_1_1_1"/>
  </protectedRanges>
  <mergeCells count="7">
    <mergeCell ref="A2:G2"/>
    <mergeCell ref="A3:G3"/>
    <mergeCell ref="E4:G4"/>
    <mergeCell ref="A4:A5"/>
    <mergeCell ref="B4:B5"/>
    <mergeCell ref="C4:C5"/>
    <mergeCell ref="D4:D5"/>
  </mergeCells>
  <printOptions horizontalCentered="1"/>
  <pageMargins left="0.393055555555556" right="0.393055555555556" top="0.0777777777777778" bottom="0.0388888888888889" header="0.118055555555556" footer="0.118055555555556"/>
  <pageSetup paperSize="9" scale="98"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pane ySplit="5" topLeftCell="A14" activePane="bottomLeft" state="frozen"/>
      <selection/>
      <selection pane="bottomLeft" activeCell="A3" sqref="A3:G3"/>
    </sheetView>
  </sheetViews>
  <sheetFormatPr defaultColWidth="10" defaultRowHeight="14.25" outlineLevelCol="6"/>
  <cols>
    <col min="1" max="1" width="39.0476190476191" style="927" customWidth="1"/>
    <col min="2" max="3" width="12.7809523809524" style="684" customWidth="1"/>
    <col min="4" max="5" width="12.7809523809524" style="944" customWidth="1"/>
    <col min="6" max="6" width="10.7809523809524" style="944" customWidth="1"/>
    <col min="7" max="7" width="10.7809523809524" style="684" customWidth="1"/>
    <col min="8" max="16384" width="10" style="684"/>
  </cols>
  <sheetData>
    <row r="1" s="678" customFormat="1" ht="21" customHeight="1" spans="1:7">
      <c r="A1" s="945" t="s">
        <v>328</v>
      </c>
      <c r="B1" s="946"/>
      <c r="C1" s="946"/>
      <c r="D1" s="947"/>
      <c r="E1" s="947"/>
      <c r="F1" s="947"/>
      <c r="G1" s="946"/>
    </row>
    <row r="2" s="937" customFormat="1" ht="28.5" customHeight="1" spans="1:7">
      <c r="A2" s="871" t="s">
        <v>329</v>
      </c>
      <c r="B2" s="871"/>
      <c r="C2" s="871"/>
      <c r="D2" s="871"/>
      <c r="E2" s="871"/>
      <c r="F2" s="871"/>
      <c r="G2" s="871"/>
    </row>
    <row r="3" s="680" customFormat="1" ht="24" customHeight="1" spans="1:7">
      <c r="A3" s="226" t="s">
        <v>285</v>
      </c>
      <c r="B3" s="226"/>
      <c r="C3" s="226"/>
      <c r="D3" s="226"/>
      <c r="E3" s="226"/>
      <c r="F3" s="226"/>
      <c r="G3" s="226"/>
    </row>
    <row r="4" s="681" customFormat="1" ht="31" customHeight="1" spans="1:7">
      <c r="A4" s="930" t="s">
        <v>286</v>
      </c>
      <c r="B4" s="353" t="s">
        <v>287</v>
      </c>
      <c r="C4" s="380" t="s">
        <v>288</v>
      </c>
      <c r="D4" s="353" t="s">
        <v>289</v>
      </c>
      <c r="E4" s="948" t="s">
        <v>290</v>
      </c>
      <c r="F4" s="949"/>
      <c r="G4" s="950"/>
    </row>
    <row r="5" s="682" customFormat="1" ht="36" customHeight="1" spans="1:7">
      <c r="A5" s="951"/>
      <c r="B5" s="353"/>
      <c r="C5" s="383"/>
      <c r="D5" s="353"/>
      <c r="E5" s="353" t="s">
        <v>291</v>
      </c>
      <c r="F5" s="353" t="s">
        <v>292</v>
      </c>
      <c r="G5" s="353" t="s">
        <v>293</v>
      </c>
    </row>
    <row r="6" s="683" customFormat="1" ht="22" customHeight="1" spans="1:7">
      <c r="A6" s="931" t="s">
        <v>330</v>
      </c>
      <c r="B6" s="889">
        <v>46139</v>
      </c>
      <c r="C6" s="889">
        <v>67000</v>
      </c>
      <c r="D6" s="886">
        <v>53100</v>
      </c>
      <c r="E6" s="886">
        <v>45849</v>
      </c>
      <c r="F6" s="364">
        <f>E6/D6</f>
        <v>0.863446327683616</v>
      </c>
      <c r="G6" s="364">
        <f>(E6-B6)/B6</f>
        <v>-0.00628535512256443</v>
      </c>
    </row>
    <row r="7" s="683" customFormat="1" ht="22" customHeight="1" spans="1:7">
      <c r="A7" s="931" t="s">
        <v>331</v>
      </c>
      <c r="B7" s="889">
        <v>275</v>
      </c>
      <c r="C7" s="889">
        <v>404</v>
      </c>
      <c r="D7" s="886">
        <v>200</v>
      </c>
      <c r="E7" s="886">
        <v>245</v>
      </c>
      <c r="F7" s="364">
        <f t="shared" ref="F7:F29" si="0">E7/D7</f>
        <v>1.225</v>
      </c>
      <c r="G7" s="364">
        <f t="shared" ref="G7:G29" si="1">(E7-B7)/B7</f>
        <v>-0.109090909090909</v>
      </c>
    </row>
    <row r="8" s="683" customFormat="1" ht="22" customHeight="1" spans="1:7">
      <c r="A8" s="931" t="s">
        <v>332</v>
      </c>
      <c r="B8" s="889">
        <v>4070</v>
      </c>
      <c r="C8" s="889">
        <v>5393</v>
      </c>
      <c r="D8" s="886">
        <v>3900</v>
      </c>
      <c r="E8" s="886">
        <v>3617</v>
      </c>
      <c r="F8" s="364">
        <f t="shared" si="0"/>
        <v>0.927435897435897</v>
      </c>
      <c r="G8" s="364">
        <f t="shared" si="1"/>
        <v>-0.111302211302211</v>
      </c>
    </row>
    <row r="9" s="683" customFormat="1" ht="22" customHeight="1" spans="1:7">
      <c r="A9" s="931" t="s">
        <v>333</v>
      </c>
      <c r="B9" s="889">
        <v>189198</v>
      </c>
      <c r="C9" s="889">
        <v>192000</v>
      </c>
      <c r="D9" s="886">
        <v>192000</v>
      </c>
      <c r="E9" s="886">
        <v>192013</v>
      </c>
      <c r="F9" s="364">
        <f t="shared" si="0"/>
        <v>1.00006770833333</v>
      </c>
      <c r="G9" s="364">
        <f t="shared" si="1"/>
        <v>0.014878592796964</v>
      </c>
    </row>
    <row r="10" s="683" customFormat="1" ht="22" customHeight="1" spans="1:7">
      <c r="A10" s="931" t="s">
        <v>334</v>
      </c>
      <c r="B10" s="889">
        <v>457</v>
      </c>
      <c r="C10" s="889">
        <v>655</v>
      </c>
      <c r="D10" s="886">
        <v>1600</v>
      </c>
      <c r="E10" s="886">
        <v>1638</v>
      </c>
      <c r="F10" s="364">
        <f t="shared" si="0"/>
        <v>1.02375</v>
      </c>
      <c r="G10" s="364">
        <f t="shared" si="1"/>
        <v>2.58424507658643</v>
      </c>
    </row>
    <row r="11" s="683" customFormat="1" ht="22" customHeight="1" spans="1:7">
      <c r="A11" s="931" t="s">
        <v>335</v>
      </c>
      <c r="B11" s="889">
        <v>9848</v>
      </c>
      <c r="C11" s="889">
        <v>5725</v>
      </c>
      <c r="D11" s="886">
        <v>5725</v>
      </c>
      <c r="E11" s="886">
        <v>5853</v>
      </c>
      <c r="F11" s="364">
        <f t="shared" si="0"/>
        <v>1.02235807860262</v>
      </c>
      <c r="G11" s="364">
        <f t="shared" si="1"/>
        <v>-0.405666125101543</v>
      </c>
    </row>
    <row r="12" s="683" customFormat="1" ht="22" customHeight="1" spans="1:7">
      <c r="A12" s="931" t="s">
        <v>336</v>
      </c>
      <c r="B12" s="889">
        <v>139340</v>
      </c>
      <c r="C12" s="889">
        <v>150000</v>
      </c>
      <c r="D12" s="886">
        <v>152000</v>
      </c>
      <c r="E12" s="886">
        <v>165915</v>
      </c>
      <c r="F12" s="364">
        <f t="shared" si="0"/>
        <v>1.09154605263158</v>
      </c>
      <c r="G12" s="364">
        <f t="shared" si="1"/>
        <v>0.190720539687096</v>
      </c>
    </row>
    <row r="13" s="683" customFormat="1" ht="22" customHeight="1" spans="1:7">
      <c r="A13" s="931" t="s">
        <v>337</v>
      </c>
      <c r="B13" s="889">
        <v>77728</v>
      </c>
      <c r="C13" s="889">
        <v>75000</v>
      </c>
      <c r="D13" s="886">
        <v>68000</v>
      </c>
      <c r="E13" s="886">
        <v>64393</v>
      </c>
      <c r="F13" s="364">
        <f t="shared" si="0"/>
        <v>0.946955882352941</v>
      </c>
      <c r="G13" s="364">
        <f t="shared" si="1"/>
        <v>-0.171559798270893</v>
      </c>
    </row>
    <row r="14" s="683" customFormat="1" ht="22" customHeight="1" spans="1:7">
      <c r="A14" s="931" t="s">
        <v>338</v>
      </c>
      <c r="B14" s="889">
        <v>4945</v>
      </c>
      <c r="C14" s="889">
        <v>18000</v>
      </c>
      <c r="D14" s="886">
        <v>3000</v>
      </c>
      <c r="E14" s="886">
        <v>2220</v>
      </c>
      <c r="F14" s="364">
        <f t="shared" si="0"/>
        <v>0.74</v>
      </c>
      <c r="G14" s="364">
        <f t="shared" si="1"/>
        <v>-0.551061678463094</v>
      </c>
    </row>
    <row r="15" s="683" customFormat="1" ht="22" customHeight="1" spans="1:7">
      <c r="A15" s="931" t="s">
        <v>339</v>
      </c>
      <c r="B15" s="889">
        <v>80253</v>
      </c>
      <c r="C15" s="889">
        <v>81000</v>
      </c>
      <c r="D15" s="886">
        <v>57800</v>
      </c>
      <c r="E15" s="886">
        <v>41355</v>
      </c>
      <c r="F15" s="364">
        <f t="shared" si="0"/>
        <v>0.715484429065744</v>
      </c>
      <c r="G15" s="364">
        <f t="shared" si="1"/>
        <v>-0.484692161040709</v>
      </c>
    </row>
    <row r="16" s="683" customFormat="1" ht="22" customHeight="1" spans="1:7">
      <c r="A16" s="931" t="s">
        <v>340</v>
      </c>
      <c r="B16" s="889">
        <v>83585</v>
      </c>
      <c r="C16" s="889">
        <v>83590</v>
      </c>
      <c r="D16" s="886">
        <v>83590</v>
      </c>
      <c r="E16" s="886">
        <v>84790</v>
      </c>
      <c r="F16" s="364">
        <f t="shared" si="0"/>
        <v>1.01435578418471</v>
      </c>
      <c r="G16" s="364">
        <f t="shared" si="1"/>
        <v>0.0144164622839026</v>
      </c>
    </row>
    <row r="17" s="683" customFormat="1" ht="22" customHeight="1" spans="1:7">
      <c r="A17" s="931" t="s">
        <v>341</v>
      </c>
      <c r="B17" s="889">
        <v>4652</v>
      </c>
      <c r="C17" s="889">
        <v>3000</v>
      </c>
      <c r="D17" s="886">
        <v>2100</v>
      </c>
      <c r="E17" s="886">
        <v>2274</v>
      </c>
      <c r="F17" s="364">
        <f t="shared" si="0"/>
        <v>1.08285714285714</v>
      </c>
      <c r="G17" s="364">
        <f t="shared" si="1"/>
        <v>-0.511177987962167</v>
      </c>
    </row>
    <row r="18" s="683" customFormat="1" ht="22" customHeight="1" spans="1:7">
      <c r="A18" s="931" t="s">
        <v>342</v>
      </c>
      <c r="B18" s="889">
        <v>288</v>
      </c>
      <c r="C18" s="889">
        <v>300</v>
      </c>
      <c r="D18" s="886">
        <v>450</v>
      </c>
      <c r="E18" s="886">
        <v>684</v>
      </c>
      <c r="F18" s="364">
        <f t="shared" si="0"/>
        <v>1.52</v>
      </c>
      <c r="G18" s="364">
        <f t="shared" si="1"/>
        <v>1.375</v>
      </c>
    </row>
    <row r="19" s="683" customFormat="1" ht="22" customHeight="1" spans="1:7">
      <c r="A19" s="931" t="s">
        <v>343</v>
      </c>
      <c r="B19" s="889">
        <v>4580</v>
      </c>
      <c r="C19" s="889">
        <v>1300</v>
      </c>
      <c r="D19" s="886">
        <v>1300</v>
      </c>
      <c r="E19" s="886">
        <v>1138</v>
      </c>
      <c r="F19" s="364">
        <f t="shared" si="0"/>
        <v>0.875384615384615</v>
      </c>
      <c r="G19" s="364">
        <f t="shared" si="1"/>
        <v>-0.751528384279476</v>
      </c>
    </row>
    <row r="20" s="683" customFormat="1" ht="22" customHeight="1" spans="1:7">
      <c r="A20" s="854" t="s">
        <v>344</v>
      </c>
      <c r="B20" s="889">
        <v>95</v>
      </c>
      <c r="C20" s="889">
        <v>260</v>
      </c>
      <c r="D20" s="886">
        <v>260</v>
      </c>
      <c r="E20" s="886"/>
      <c r="F20" s="364"/>
      <c r="G20" s="364"/>
    </row>
    <row r="21" s="683" customFormat="1" ht="22" customHeight="1" spans="1:7">
      <c r="A21" s="854" t="s">
        <v>345</v>
      </c>
      <c r="B21" s="889">
        <v>0</v>
      </c>
      <c r="C21" s="889">
        <v>700</v>
      </c>
      <c r="D21" s="886">
        <v>700</v>
      </c>
      <c r="E21" s="886"/>
      <c r="F21" s="364"/>
      <c r="G21" s="364"/>
    </row>
    <row r="22" s="683" customFormat="1" ht="22" customHeight="1" spans="1:7">
      <c r="A22" s="854" t="s">
        <v>346</v>
      </c>
      <c r="B22" s="889">
        <v>3214</v>
      </c>
      <c r="C22" s="889">
        <v>4486</v>
      </c>
      <c r="D22" s="886">
        <v>3000</v>
      </c>
      <c r="E22" s="886">
        <v>3081</v>
      </c>
      <c r="F22" s="364">
        <f t="shared" si="0"/>
        <v>1.027</v>
      </c>
      <c r="G22" s="364">
        <f t="shared" si="1"/>
        <v>-0.0413814561294337</v>
      </c>
    </row>
    <row r="23" s="683" customFormat="1" ht="22" customHeight="1" spans="1:7">
      <c r="A23" s="854" t="s">
        <v>347</v>
      </c>
      <c r="B23" s="889">
        <v>68063</v>
      </c>
      <c r="C23" s="889">
        <v>34587</v>
      </c>
      <c r="D23" s="886">
        <v>38934</v>
      </c>
      <c r="E23" s="886">
        <v>48127</v>
      </c>
      <c r="F23" s="364">
        <f t="shared" si="0"/>
        <v>1.23611753223404</v>
      </c>
      <c r="G23" s="364">
        <f t="shared" si="1"/>
        <v>-0.292905102625509</v>
      </c>
    </row>
    <row r="24" s="683" customFormat="1" ht="22" customHeight="1" spans="1:7">
      <c r="A24" s="854" t="s">
        <v>348</v>
      </c>
      <c r="B24" s="889">
        <v>772</v>
      </c>
      <c r="C24" s="889">
        <v>300</v>
      </c>
      <c r="D24" s="886">
        <v>100</v>
      </c>
      <c r="E24" s="886">
        <v>780</v>
      </c>
      <c r="F24" s="364"/>
      <c r="G24" s="364"/>
    </row>
    <row r="25" s="683" customFormat="1" ht="22" customHeight="1" spans="1:7">
      <c r="A25" s="854" t="s">
        <v>349</v>
      </c>
      <c r="B25" s="889">
        <v>3206</v>
      </c>
      <c r="C25" s="889">
        <v>3973</v>
      </c>
      <c r="D25" s="886">
        <v>2900</v>
      </c>
      <c r="E25" s="886">
        <v>3238</v>
      </c>
      <c r="F25" s="364">
        <f t="shared" si="0"/>
        <v>1.11655172413793</v>
      </c>
      <c r="G25" s="364">
        <f t="shared" si="1"/>
        <v>0.0099812850904554</v>
      </c>
    </row>
    <row r="26" s="683" customFormat="1" ht="22" customHeight="1" spans="1:7">
      <c r="A26" s="854" t="s">
        <v>350</v>
      </c>
      <c r="B26" s="889">
        <v>0</v>
      </c>
      <c r="C26" s="889">
        <v>8500</v>
      </c>
      <c r="D26" s="886"/>
      <c r="E26" s="886"/>
      <c r="F26" s="364"/>
      <c r="G26" s="364"/>
    </row>
    <row r="27" s="683" customFormat="1" ht="22" customHeight="1" spans="1:7">
      <c r="A27" s="854" t="s">
        <v>351</v>
      </c>
      <c r="B27" s="889">
        <v>11643</v>
      </c>
      <c r="C27" s="889">
        <v>11161</v>
      </c>
      <c r="D27" s="886">
        <v>11381</v>
      </c>
      <c r="E27" s="886">
        <v>11431</v>
      </c>
      <c r="F27" s="364">
        <f t="shared" si="0"/>
        <v>1.00439328705738</v>
      </c>
      <c r="G27" s="364">
        <f t="shared" si="1"/>
        <v>-0.0182083655415271</v>
      </c>
    </row>
    <row r="28" s="683" customFormat="1" ht="22" customHeight="1" spans="1:7">
      <c r="A28" s="931" t="s">
        <v>352</v>
      </c>
      <c r="B28" s="932">
        <v>23</v>
      </c>
      <c r="C28" s="933">
        <v>400</v>
      </c>
      <c r="D28" s="933">
        <v>200</v>
      </c>
      <c r="E28" s="886">
        <v>5</v>
      </c>
      <c r="F28" s="364">
        <f t="shared" si="0"/>
        <v>0.025</v>
      </c>
      <c r="G28" s="364">
        <f t="shared" si="1"/>
        <v>-0.782608695652174</v>
      </c>
    </row>
    <row r="29" s="681" customFormat="1" ht="22" customHeight="1" spans="1:7">
      <c r="A29" s="934" t="s">
        <v>353</v>
      </c>
      <c r="B29" s="646">
        <f>SUM(B6:B28)</f>
        <v>732374</v>
      </c>
      <c r="C29" s="646">
        <f>SUM(C6:C28)</f>
        <v>747734</v>
      </c>
      <c r="D29" s="646">
        <f>SUM(D6:D28)</f>
        <v>682240</v>
      </c>
      <c r="E29" s="646">
        <f>SUM(E6:E28)</f>
        <v>678646</v>
      </c>
      <c r="F29" s="360">
        <f t="shared" si="0"/>
        <v>0.994732059099437</v>
      </c>
      <c r="G29" s="360">
        <f t="shared" si="1"/>
        <v>-0.0733614246273079</v>
      </c>
    </row>
    <row r="30" s="681" customFormat="1" ht="22" customHeight="1" spans="1:7">
      <c r="A30" s="935" t="s">
        <v>354</v>
      </c>
      <c r="B30" s="936">
        <f>SUM(B31:B37)</f>
        <v>766152</v>
      </c>
      <c r="C30" s="936">
        <f>SUM(C31:C37)</f>
        <v>536343</v>
      </c>
      <c r="D30" s="936">
        <f>SUM(D31:D37)</f>
        <v>417380</v>
      </c>
      <c r="E30" s="936">
        <f>SUM(E31:E37)</f>
        <v>765487</v>
      </c>
      <c r="F30" s="936"/>
      <c r="G30" s="936"/>
    </row>
    <row r="31" s="683" customFormat="1" ht="22" customHeight="1" spans="1:7">
      <c r="A31" s="583" t="s">
        <v>355</v>
      </c>
      <c r="B31" s="889">
        <v>16388</v>
      </c>
      <c r="C31" s="889">
        <v>43614</v>
      </c>
      <c r="D31" s="889">
        <v>56614</v>
      </c>
      <c r="E31" s="889">
        <v>56719</v>
      </c>
      <c r="F31" s="889"/>
      <c r="G31" s="889"/>
    </row>
    <row r="32" s="683" customFormat="1" ht="22" customHeight="1" spans="1:7">
      <c r="A32" s="888" t="s">
        <v>356</v>
      </c>
      <c r="B32" s="889">
        <v>97133</v>
      </c>
      <c r="C32" s="889">
        <v>96000</v>
      </c>
      <c r="D32" s="889">
        <v>96000</v>
      </c>
      <c r="E32" s="889">
        <v>107784</v>
      </c>
      <c r="F32" s="889"/>
      <c r="G32" s="889"/>
    </row>
    <row r="33" s="683" customFormat="1" ht="22" customHeight="1" spans="1:7">
      <c r="A33" s="865" t="s">
        <v>357</v>
      </c>
      <c r="B33" s="889">
        <v>520844</v>
      </c>
      <c r="C33" s="889">
        <v>310000</v>
      </c>
      <c r="D33" s="889">
        <v>178037</v>
      </c>
      <c r="E33" s="889">
        <v>438037</v>
      </c>
      <c r="F33" s="889"/>
      <c r="G33" s="889"/>
    </row>
    <row r="34" s="683" customFormat="1" ht="22" customHeight="1" spans="1:7">
      <c r="A34" s="865" t="s">
        <v>358</v>
      </c>
      <c r="B34" s="889"/>
      <c r="C34" s="889"/>
      <c r="D34" s="889"/>
      <c r="E34" s="889"/>
      <c r="F34" s="889"/>
      <c r="G34" s="889"/>
    </row>
    <row r="35" s="683" customFormat="1" ht="22" customHeight="1" spans="1:7">
      <c r="A35" s="865" t="s">
        <v>359</v>
      </c>
      <c r="B35" s="889"/>
      <c r="C35" s="889"/>
      <c r="D35" s="889"/>
      <c r="E35" s="889"/>
      <c r="F35" s="889"/>
      <c r="G35" s="889"/>
    </row>
    <row r="36" s="684" customFormat="1" ht="24" customHeight="1" spans="1:7">
      <c r="A36" s="863" t="s">
        <v>360</v>
      </c>
      <c r="B36" s="613"/>
      <c r="C36" s="613"/>
      <c r="D36" s="613"/>
      <c r="E36" s="613"/>
      <c r="F36" s="613"/>
      <c r="G36" s="613"/>
    </row>
    <row r="37" s="683" customFormat="1" ht="22" customHeight="1" spans="1:7">
      <c r="A37" s="888" t="s">
        <v>361</v>
      </c>
      <c r="B37" s="886">
        <v>131787</v>
      </c>
      <c r="C37" s="889">
        <v>86729</v>
      </c>
      <c r="D37" s="886">
        <v>86729</v>
      </c>
      <c r="E37" s="886">
        <v>162947</v>
      </c>
      <c r="F37" s="886"/>
      <c r="G37" s="886"/>
    </row>
    <row r="38" s="683" customFormat="1" ht="22" customHeight="1" spans="1:7">
      <c r="A38" s="890" t="s">
        <v>362</v>
      </c>
      <c r="B38" s="646">
        <f>B30+B29</f>
        <v>1498526</v>
      </c>
      <c r="C38" s="646">
        <f>C30+C29</f>
        <v>1284077</v>
      </c>
      <c r="D38" s="646">
        <f>D30+D29</f>
        <v>1099620</v>
      </c>
      <c r="E38" s="646">
        <f>E30+E29</f>
        <v>1444133</v>
      </c>
      <c r="F38" s="646"/>
      <c r="G38" s="646"/>
    </row>
  </sheetData>
  <mergeCells count="7">
    <mergeCell ref="A2:G2"/>
    <mergeCell ref="A3:G3"/>
    <mergeCell ref="E4:G4"/>
    <mergeCell ref="A4:A5"/>
    <mergeCell ref="B4:B5"/>
    <mergeCell ref="C4:C5"/>
    <mergeCell ref="D4:D5"/>
  </mergeCells>
  <printOptions horizontalCentered="1"/>
  <pageMargins left="0.393055555555556" right="0.393055555555556" top="0.393055555555556" bottom="0.393055555555556" header="0.5" footer="0.5"/>
  <pageSetup paperSize="9" scale="95"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7"/>
  <sheetViews>
    <sheetView workbookViewId="0">
      <pane ySplit="4" topLeftCell="A5" activePane="bottomLeft" state="frozen"/>
      <selection/>
      <selection pane="bottomLeft" activeCell="A20" sqref="A20"/>
    </sheetView>
  </sheetViews>
  <sheetFormatPr defaultColWidth="9.85714285714286" defaultRowHeight="14.25" outlineLevelCol="1"/>
  <cols>
    <col min="1" max="1" width="64.6666666666667" style="798" customWidth="1"/>
    <col min="2" max="2" width="29" style="798" customWidth="1"/>
    <col min="3" max="16382" width="9.85714285714286" style="798"/>
    <col min="16383" max="16384" width="9.85714285714286" style="1"/>
  </cols>
  <sheetData>
    <row r="1" s="794" customFormat="1" ht="21" customHeight="1" spans="1:2">
      <c r="A1" s="800" t="s">
        <v>363</v>
      </c>
    </row>
    <row r="2" s="795" customFormat="1" ht="30.6" customHeight="1" spans="1:2">
      <c r="A2" s="801" t="s">
        <v>364</v>
      </c>
      <c r="B2" s="801"/>
    </row>
    <row r="3" s="796" customFormat="1" ht="24.6" customHeight="1" spans="1:2">
      <c r="B3" s="802" t="s">
        <v>285</v>
      </c>
    </row>
    <row r="4" s="797" customFormat="1" ht="21" customHeight="1" spans="1:2">
      <c r="A4" s="332" t="s">
        <v>365</v>
      </c>
      <c r="B4" s="803" t="s">
        <v>366</v>
      </c>
    </row>
    <row r="5" s="798" customFormat="1" ht="21" customHeight="1" spans="1:2">
      <c r="A5" s="804" t="s">
        <v>367</v>
      </c>
      <c r="B5" s="646">
        <f>B6+B13+B22</f>
        <v>234426</v>
      </c>
    </row>
    <row r="6" s="798" customFormat="1" ht="21" customHeight="1" spans="1:2">
      <c r="A6" s="943" t="s">
        <v>368</v>
      </c>
      <c r="B6" s="646">
        <f>SUM(B7:B12)</f>
        <v>58833</v>
      </c>
    </row>
    <row r="7" s="798" customFormat="1" ht="21" customHeight="1" spans="1:2">
      <c r="A7" s="805" t="s">
        <v>369</v>
      </c>
      <c r="B7" s="806">
        <v>10299</v>
      </c>
    </row>
    <row r="8" s="798" customFormat="1" ht="21" customHeight="1" spans="1:2">
      <c r="A8" s="805" t="s">
        <v>370</v>
      </c>
      <c r="B8" s="806">
        <v>308</v>
      </c>
    </row>
    <row r="9" s="798" customFormat="1" ht="21" customHeight="1" spans="1:2">
      <c r="A9" s="805" t="s">
        <v>371</v>
      </c>
      <c r="B9" s="806">
        <v>9809</v>
      </c>
    </row>
    <row r="10" s="798" customFormat="1" ht="21" customHeight="1" spans="1:2">
      <c r="A10" s="805" t="s">
        <v>372</v>
      </c>
      <c r="B10" s="806">
        <v>129</v>
      </c>
    </row>
    <row r="11" s="798" customFormat="1" ht="21" customHeight="1" spans="1:2">
      <c r="A11" s="805" t="s">
        <v>373</v>
      </c>
      <c r="B11" s="806">
        <v>37197</v>
      </c>
    </row>
    <row r="12" s="798" customFormat="1" ht="21" customHeight="1" spans="1:2">
      <c r="A12" s="805" t="s">
        <v>374</v>
      </c>
      <c r="B12" s="806">
        <v>1091</v>
      </c>
    </row>
    <row r="13" s="942" customFormat="1" ht="21" customHeight="1" spans="1:2">
      <c r="A13" s="943" t="s">
        <v>375</v>
      </c>
      <c r="B13" s="646">
        <f>SUM(B14:B21)</f>
        <v>162881</v>
      </c>
    </row>
    <row r="14" s="798" customFormat="1" ht="21" customHeight="1" spans="1:2">
      <c r="A14" s="805" t="s">
        <v>376</v>
      </c>
      <c r="B14" s="806">
        <v>203</v>
      </c>
    </row>
    <row r="15" s="798" customFormat="1" ht="21" customHeight="1" spans="1:2">
      <c r="A15" s="805" t="s">
        <v>377</v>
      </c>
      <c r="B15" s="806">
        <v>3949</v>
      </c>
    </row>
    <row r="16" s="798" customFormat="1" ht="21" customHeight="1" spans="1:2">
      <c r="A16" s="805" t="s">
        <v>378</v>
      </c>
      <c r="B16" s="806">
        <v>25378</v>
      </c>
    </row>
    <row r="17" s="798" customFormat="1" ht="21" customHeight="1" spans="1:2">
      <c r="A17" s="805" t="s">
        <v>379</v>
      </c>
      <c r="B17" s="806">
        <v>10493</v>
      </c>
    </row>
    <row r="18" s="798" customFormat="1" ht="21" customHeight="1" spans="1:2">
      <c r="A18" s="805" t="s">
        <v>380</v>
      </c>
      <c r="B18" s="806">
        <v>29381</v>
      </c>
    </row>
    <row r="19" s="798" customFormat="1" ht="21" customHeight="1" spans="1:2">
      <c r="A19" s="805" t="s">
        <v>381</v>
      </c>
      <c r="B19" s="806">
        <v>170</v>
      </c>
    </row>
    <row r="20" s="1" customFormat="1" ht="21" customHeight="1" spans="1:2">
      <c r="A20" s="805" t="s">
        <v>382</v>
      </c>
      <c r="B20" s="806">
        <v>821</v>
      </c>
    </row>
    <row r="21" s="1" customFormat="1" ht="21" customHeight="1" spans="1:2">
      <c r="A21" s="805" t="s">
        <v>383</v>
      </c>
      <c r="B21" s="806">
        <v>92486</v>
      </c>
    </row>
    <row r="22" s="942" customFormat="1" ht="21" customHeight="1" spans="1:2">
      <c r="A22" s="943" t="s">
        <v>384</v>
      </c>
      <c r="B22" s="646">
        <f>SUM(B23:B37)</f>
        <v>12712</v>
      </c>
    </row>
    <row r="23" ht="21" customHeight="1" spans="1:2">
      <c r="A23" s="805" t="s">
        <v>385</v>
      </c>
      <c r="B23" s="806">
        <v>279</v>
      </c>
    </row>
    <row r="24" ht="21" customHeight="1" spans="1:2">
      <c r="A24" s="805" t="s">
        <v>386</v>
      </c>
      <c r="B24" s="806"/>
    </row>
    <row r="25" ht="21" customHeight="1" spans="1:2">
      <c r="A25" s="805" t="s">
        <v>387</v>
      </c>
      <c r="B25" s="806">
        <v>314</v>
      </c>
    </row>
    <row r="26" ht="21" customHeight="1" spans="1:2">
      <c r="A26" s="805" t="s">
        <v>388</v>
      </c>
      <c r="B26" s="806"/>
    </row>
    <row r="27" ht="21" customHeight="1" spans="1:2">
      <c r="A27" s="805" t="s">
        <v>389</v>
      </c>
      <c r="B27" s="806"/>
    </row>
    <row r="28" ht="21" customHeight="1" spans="1:2">
      <c r="A28" s="805" t="s">
        <v>390</v>
      </c>
      <c r="B28" s="806">
        <v>70</v>
      </c>
    </row>
    <row r="29" ht="21" customHeight="1" spans="1:2">
      <c r="A29" s="805" t="s">
        <v>391</v>
      </c>
      <c r="B29" s="806">
        <v>198</v>
      </c>
    </row>
    <row r="30" ht="21" customHeight="1" spans="1:2">
      <c r="A30" s="805" t="s">
        <v>392</v>
      </c>
      <c r="B30" s="806">
        <v>2159</v>
      </c>
    </row>
    <row r="31" ht="21" customHeight="1" spans="1:2">
      <c r="A31" s="805" t="s">
        <v>393</v>
      </c>
      <c r="B31" s="806">
        <v>35</v>
      </c>
    </row>
    <row r="32" ht="21" customHeight="1" spans="1:2">
      <c r="A32" s="805" t="s">
        <v>394</v>
      </c>
      <c r="B32" s="806">
        <v>2280</v>
      </c>
    </row>
    <row r="33" ht="21" customHeight="1" spans="1:2">
      <c r="A33" s="805" t="s">
        <v>395</v>
      </c>
      <c r="B33" s="806">
        <v>628</v>
      </c>
    </row>
    <row r="34" ht="21" customHeight="1" spans="1:2">
      <c r="A34" s="805" t="s">
        <v>396</v>
      </c>
      <c r="B34" s="806">
        <v>1283</v>
      </c>
    </row>
    <row r="35" ht="21" customHeight="1" spans="1:2">
      <c r="A35" s="805" t="s">
        <v>397</v>
      </c>
      <c r="B35" s="806">
        <v>600</v>
      </c>
    </row>
    <row r="36" ht="21" customHeight="1" spans="1:2">
      <c r="A36" s="805" t="s">
        <v>398</v>
      </c>
      <c r="B36" s="806"/>
    </row>
    <row r="37" ht="21" customHeight="1" spans="1:2">
      <c r="A37" s="805" t="s">
        <v>399</v>
      </c>
      <c r="B37" s="806">
        <v>4866</v>
      </c>
    </row>
  </sheetData>
  <mergeCells count="1">
    <mergeCell ref="A2:B2"/>
  </mergeCells>
  <printOptions horizontalCentered="1"/>
  <pageMargins left="0.393055555555556" right="0.393055555555556" top="0.393055555555556" bottom="0.393055555555556" header="0.5" footer="0.5"/>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9"/>
  <sheetViews>
    <sheetView workbookViewId="0">
      <pane ySplit="5" topLeftCell="A7" activePane="bottomLeft" state="frozen"/>
      <selection/>
      <selection pane="bottomLeft" activeCell="A3" sqref="A3:G3"/>
    </sheetView>
  </sheetViews>
  <sheetFormatPr defaultColWidth="10" defaultRowHeight="14.25"/>
  <cols>
    <col min="1" max="1" width="39.2" style="684" customWidth="1"/>
    <col min="2" max="5" width="12.7809523809524" style="684" customWidth="1"/>
    <col min="6" max="7" width="10.7809523809524" style="684" customWidth="1"/>
    <col min="8" max="16384" width="10" style="684"/>
  </cols>
  <sheetData>
    <row r="1" s="678" customFormat="1" ht="22" customHeight="1" spans="1:7 16345:16384">
      <c r="A1" s="686" t="s">
        <v>400</v>
      </c>
      <c r="B1" s="687"/>
      <c r="C1" s="687"/>
      <c r="D1" s="687"/>
      <c r="E1" s="687"/>
      <c r="F1" s="687"/>
      <c r="G1" s="687"/>
    </row>
    <row r="2" s="937" customFormat="1" ht="30.75" customHeight="1" spans="1:7 16345:16384">
      <c r="A2" s="688" t="s">
        <v>401</v>
      </c>
      <c r="B2" s="688"/>
      <c r="C2" s="688"/>
      <c r="D2" s="688"/>
      <c r="E2" s="688"/>
      <c r="F2" s="688"/>
      <c r="G2" s="688"/>
    </row>
    <row r="3" s="680" customFormat="1" ht="27" customHeight="1" spans="1:7 16345:16384">
      <c r="A3" s="938" t="s">
        <v>285</v>
      </c>
      <c r="B3" s="938"/>
      <c r="C3" s="938"/>
      <c r="D3" s="938"/>
      <c r="E3" s="938"/>
      <c r="F3" s="938"/>
      <c r="G3" s="938"/>
    </row>
    <row r="4" s="681" customFormat="1" ht="31" customHeight="1" spans="1:7 16345:16384">
      <c r="A4" s="353" t="s">
        <v>286</v>
      </c>
      <c r="B4" s="353" t="s">
        <v>287</v>
      </c>
      <c r="C4" s="380" t="s">
        <v>288</v>
      </c>
      <c r="D4" s="353" t="s">
        <v>289</v>
      </c>
      <c r="E4" s="353" t="s">
        <v>290</v>
      </c>
      <c r="F4" s="353"/>
      <c r="G4" s="670"/>
    </row>
    <row r="5" s="682" customFormat="1" ht="36" customHeight="1" spans="1:7 16345:16384">
      <c r="A5" s="353"/>
      <c r="B5" s="353"/>
      <c r="C5" s="383"/>
      <c r="D5" s="353"/>
      <c r="E5" s="353" t="s">
        <v>291</v>
      </c>
      <c r="F5" s="353" t="s">
        <v>292</v>
      </c>
      <c r="G5" s="353" t="s">
        <v>293</v>
      </c>
    </row>
    <row r="6" s="926" customFormat="1" ht="24" customHeight="1" spans="1:7 16345:16384">
      <c r="A6" s="694" t="s">
        <v>294</v>
      </c>
      <c r="B6" s="646">
        <f>SUM(B7:B20)</f>
        <v>230252</v>
      </c>
      <c r="C6" s="646">
        <f>SUM(C7:C20)</f>
        <v>232000</v>
      </c>
      <c r="D6" s="646">
        <f>SUM(D7:D20)</f>
        <v>232600</v>
      </c>
      <c r="E6" s="646">
        <f>SUM(E7:E20)</f>
        <v>236381</v>
      </c>
      <c r="F6" s="360">
        <f t="shared" ref="F6:F19" si="0">E6/D6</f>
        <v>1.01625537403267</v>
      </c>
      <c r="G6" s="360">
        <f t="shared" ref="G6:G19" si="1">(E6-B6)/B6</f>
        <v>0.0266186612928444</v>
      </c>
      <c r="XDQ6" s="681"/>
      <c r="XDR6" s="681"/>
      <c r="XDS6" s="681"/>
      <c r="XDT6" s="681"/>
      <c r="XDU6" s="681"/>
      <c r="XDV6" s="681"/>
      <c r="XDW6" s="681"/>
      <c r="XDX6" s="681"/>
      <c r="XDY6" s="681"/>
      <c r="XDZ6" s="681"/>
      <c r="XEA6" s="681"/>
      <c r="XEB6" s="681"/>
      <c r="XEC6" s="681"/>
      <c r="XED6" s="681"/>
      <c r="XEE6" s="681"/>
      <c r="XEF6" s="681"/>
      <c r="XEG6" s="681"/>
      <c r="XEH6" s="681"/>
      <c r="XEI6" s="681"/>
      <c r="XEJ6" s="681"/>
      <c r="XEK6" s="681"/>
      <c r="XEL6" s="681"/>
      <c r="XEM6" s="681"/>
      <c r="XEN6" s="681"/>
      <c r="XEO6" s="681"/>
      <c r="XEP6" s="681"/>
      <c r="XEQ6" s="681"/>
      <c r="XER6" s="681"/>
      <c r="XES6" s="681"/>
      <c r="XET6" s="681"/>
      <c r="XEU6" s="681"/>
      <c r="XEV6" s="681"/>
      <c r="XEW6" s="681"/>
      <c r="XEX6" s="681"/>
      <c r="XEY6" s="681"/>
      <c r="XEZ6" s="681"/>
      <c r="XFA6" s="681"/>
      <c r="XFB6" s="681"/>
      <c r="XFC6" s="681"/>
      <c r="XFD6" s="681"/>
    </row>
    <row r="7" s="683" customFormat="1" ht="24" customHeight="1" spans="1:7 16345:16384">
      <c r="A7" s="610" t="s">
        <v>295</v>
      </c>
      <c r="B7" s="806">
        <v>73831</v>
      </c>
      <c r="C7" s="806">
        <v>73950</v>
      </c>
      <c r="D7" s="806">
        <v>71000</v>
      </c>
      <c r="E7" s="806">
        <v>72153</v>
      </c>
      <c r="F7" s="364">
        <f t="shared" si="0"/>
        <v>1.01623943661972</v>
      </c>
      <c r="G7" s="364">
        <f t="shared" si="1"/>
        <v>-0.0227275805555932</v>
      </c>
    </row>
    <row r="8" s="683" customFormat="1" ht="24" customHeight="1" spans="1:7 16345:16384">
      <c r="A8" s="879" t="s">
        <v>296</v>
      </c>
      <c r="B8" s="806">
        <v>16257</v>
      </c>
      <c r="C8" s="806">
        <v>16338</v>
      </c>
      <c r="D8" s="806">
        <v>21740</v>
      </c>
      <c r="E8" s="806">
        <v>21949</v>
      </c>
      <c r="F8" s="364">
        <f t="shared" si="0"/>
        <v>1.00961361545538</v>
      </c>
      <c r="G8" s="364">
        <f t="shared" si="1"/>
        <v>0.350126099526358</v>
      </c>
    </row>
    <row r="9" s="683" customFormat="1" ht="24" customHeight="1" spans="1:7 16345:16384">
      <c r="A9" s="879" t="s">
        <v>297</v>
      </c>
      <c r="B9" s="806">
        <v>10254</v>
      </c>
      <c r="C9" s="806">
        <v>10403</v>
      </c>
      <c r="D9" s="806">
        <v>7552</v>
      </c>
      <c r="E9" s="806">
        <v>8167</v>
      </c>
      <c r="F9" s="364">
        <f t="shared" si="0"/>
        <v>1.08143538135593</v>
      </c>
      <c r="G9" s="364">
        <f t="shared" si="1"/>
        <v>-0.203530329627462</v>
      </c>
    </row>
    <row r="10" s="683" customFormat="1" ht="24" customHeight="1" spans="1:7 16345:16384">
      <c r="A10" s="879" t="s">
        <v>298</v>
      </c>
      <c r="B10" s="806">
        <v>1308</v>
      </c>
      <c r="C10" s="806">
        <v>1323</v>
      </c>
      <c r="D10" s="806">
        <v>3621</v>
      </c>
      <c r="E10" s="806">
        <v>3625</v>
      </c>
      <c r="F10" s="364">
        <f t="shared" si="0"/>
        <v>1.001104667219</v>
      </c>
      <c r="G10" s="364">
        <f t="shared" si="1"/>
        <v>1.77140672782875</v>
      </c>
    </row>
    <row r="11" s="683" customFormat="1" ht="24" customHeight="1" spans="1:7 16345:16384">
      <c r="A11" s="879" t="s">
        <v>299</v>
      </c>
      <c r="B11" s="806">
        <v>8651</v>
      </c>
      <c r="C11" s="806">
        <v>8688</v>
      </c>
      <c r="D11" s="806">
        <v>8988</v>
      </c>
      <c r="E11" s="806">
        <v>9249</v>
      </c>
      <c r="F11" s="364">
        <f t="shared" si="0"/>
        <v>1.02903871829105</v>
      </c>
      <c r="G11" s="364">
        <f t="shared" si="1"/>
        <v>0.0691249566524101</v>
      </c>
    </row>
    <row r="12" s="683" customFormat="1" ht="24" customHeight="1" spans="1:7 16345:16384">
      <c r="A12" s="879" t="s">
        <v>300</v>
      </c>
      <c r="B12" s="806">
        <v>18512</v>
      </c>
      <c r="C12" s="806">
        <v>18600</v>
      </c>
      <c r="D12" s="806">
        <v>18800</v>
      </c>
      <c r="E12" s="806">
        <v>19012</v>
      </c>
      <c r="F12" s="364">
        <f t="shared" si="0"/>
        <v>1.01127659574468</v>
      </c>
      <c r="G12" s="364">
        <f t="shared" si="1"/>
        <v>0.027009507346586</v>
      </c>
    </row>
    <row r="13" s="683" customFormat="1" ht="24" customHeight="1" spans="1:7 16345:16384">
      <c r="A13" s="879" t="s">
        <v>301</v>
      </c>
      <c r="B13" s="806">
        <v>5138</v>
      </c>
      <c r="C13" s="806">
        <v>5186</v>
      </c>
      <c r="D13" s="806">
        <v>6159</v>
      </c>
      <c r="E13" s="806">
        <v>5249</v>
      </c>
      <c r="F13" s="364">
        <f t="shared" si="0"/>
        <v>0.852248741678844</v>
      </c>
      <c r="G13" s="364">
        <f t="shared" si="1"/>
        <v>0.0216037368625924</v>
      </c>
    </row>
    <row r="14" s="683" customFormat="1" ht="24" customHeight="1" spans="1:7 16345:16384">
      <c r="A14" s="879" t="s">
        <v>302</v>
      </c>
      <c r="B14" s="806">
        <v>59522</v>
      </c>
      <c r="C14" s="806">
        <v>60000</v>
      </c>
      <c r="D14" s="806">
        <v>58300</v>
      </c>
      <c r="E14" s="806">
        <v>58809</v>
      </c>
      <c r="F14" s="364">
        <f t="shared" si="0"/>
        <v>1.00873070325901</v>
      </c>
      <c r="G14" s="364">
        <f t="shared" si="1"/>
        <v>-0.0119787641544303</v>
      </c>
    </row>
    <row r="15" s="683" customFormat="1" ht="24" customHeight="1" spans="1:7 16345:16384">
      <c r="A15" s="879" t="s">
        <v>303</v>
      </c>
      <c r="B15" s="806">
        <v>5709</v>
      </c>
      <c r="C15" s="806">
        <v>5777</v>
      </c>
      <c r="D15" s="806">
        <v>2100</v>
      </c>
      <c r="E15" s="806">
        <v>2280</v>
      </c>
      <c r="F15" s="364">
        <f t="shared" si="0"/>
        <v>1.08571428571429</v>
      </c>
      <c r="G15" s="364">
        <f t="shared" si="1"/>
        <v>-0.600630583289543</v>
      </c>
    </row>
    <row r="16" s="683" customFormat="1" ht="24" customHeight="1" spans="1:7 16345:16384">
      <c r="A16" s="879" t="s">
        <v>304</v>
      </c>
      <c r="B16" s="806">
        <v>6112</v>
      </c>
      <c r="C16" s="806">
        <v>6190</v>
      </c>
      <c r="D16" s="806">
        <v>6100</v>
      </c>
      <c r="E16" s="806">
        <v>6543</v>
      </c>
      <c r="F16" s="364">
        <f t="shared" si="0"/>
        <v>1.07262295081967</v>
      </c>
      <c r="G16" s="364">
        <f t="shared" si="1"/>
        <v>0.0705170157068063</v>
      </c>
    </row>
    <row r="17" s="683" customFormat="1" ht="24" customHeight="1" spans="1:7">
      <c r="A17" s="879" t="s">
        <v>305</v>
      </c>
      <c r="B17" s="806">
        <v>1709</v>
      </c>
      <c r="C17" s="806">
        <v>1712</v>
      </c>
      <c r="D17" s="806">
        <v>807</v>
      </c>
      <c r="E17" s="806">
        <v>807</v>
      </c>
      <c r="F17" s="364">
        <f t="shared" si="0"/>
        <v>1</v>
      </c>
      <c r="G17" s="364">
        <f t="shared" si="1"/>
        <v>-0.527794031597425</v>
      </c>
    </row>
    <row r="18" s="683" customFormat="1" ht="24" customHeight="1" spans="1:7">
      <c r="A18" s="879" t="s">
        <v>306</v>
      </c>
      <c r="B18" s="806">
        <v>22914</v>
      </c>
      <c r="C18" s="806">
        <v>23500</v>
      </c>
      <c r="D18" s="806">
        <v>25815</v>
      </c>
      <c r="E18" s="806">
        <v>26916</v>
      </c>
      <c r="F18" s="364">
        <f t="shared" si="0"/>
        <v>1.04264962231261</v>
      </c>
      <c r="G18" s="364">
        <f t="shared" si="1"/>
        <v>0.17465305053679</v>
      </c>
    </row>
    <row r="19" s="683" customFormat="1" ht="24" customHeight="1" spans="1:7">
      <c r="A19" s="879" t="s">
        <v>307</v>
      </c>
      <c r="B19" s="806">
        <v>335</v>
      </c>
      <c r="C19" s="806">
        <v>333</v>
      </c>
      <c r="D19" s="806">
        <v>1618</v>
      </c>
      <c r="E19" s="806">
        <v>1622</v>
      </c>
      <c r="F19" s="364">
        <f t="shared" si="0"/>
        <v>1.00247218788628</v>
      </c>
      <c r="G19" s="364">
        <f t="shared" si="1"/>
        <v>3.84179104477612</v>
      </c>
    </row>
    <row r="20" s="683" customFormat="1" ht="24" customHeight="1" spans="1:7">
      <c r="A20" s="879" t="s">
        <v>308</v>
      </c>
      <c r="B20" s="806"/>
      <c r="C20" s="806"/>
      <c r="D20" s="806"/>
      <c r="E20" s="806"/>
      <c r="F20" s="364"/>
      <c r="G20" s="364"/>
    </row>
    <row r="21" s="681" customFormat="1" ht="32" customHeight="1" spans="1:7">
      <c r="A21" s="694" t="s">
        <v>309</v>
      </c>
      <c r="B21" s="646">
        <f>SUM(B22:B29)</f>
        <v>198503</v>
      </c>
      <c r="C21" s="646">
        <f>SUM(C22:C29)</f>
        <v>205330</v>
      </c>
      <c r="D21" s="646">
        <f>SUM(D22:D29)</f>
        <v>213306</v>
      </c>
      <c r="E21" s="646">
        <f>SUM(E22:E29)</f>
        <v>204294</v>
      </c>
      <c r="F21" s="360">
        <f t="shared" ref="F21:F24" si="2">E21/D21</f>
        <v>0.957750836825968</v>
      </c>
      <c r="G21" s="360">
        <f t="shared" ref="G21:G24" si="3">(E21-B21)/B21</f>
        <v>0.0291733626192047</v>
      </c>
    </row>
    <row r="22" s="683" customFormat="1" ht="32" customHeight="1" spans="1:7">
      <c r="A22" s="879" t="s">
        <v>310</v>
      </c>
      <c r="B22" s="806">
        <v>9542</v>
      </c>
      <c r="C22" s="806">
        <v>9834</v>
      </c>
      <c r="D22" s="806">
        <v>9834</v>
      </c>
      <c r="E22" s="806">
        <v>9838</v>
      </c>
      <c r="F22" s="364">
        <f t="shared" si="2"/>
        <v>1.0004067520846</v>
      </c>
      <c r="G22" s="364">
        <f t="shared" si="3"/>
        <v>0.0310207503667994</v>
      </c>
    </row>
    <row r="23" s="683" customFormat="1" ht="32" customHeight="1" spans="1:7">
      <c r="A23" s="879" t="s">
        <v>311</v>
      </c>
      <c r="B23" s="806">
        <v>6098</v>
      </c>
      <c r="C23" s="806">
        <v>7002</v>
      </c>
      <c r="D23" s="806">
        <v>7002</v>
      </c>
      <c r="E23" s="806">
        <v>4429</v>
      </c>
      <c r="F23" s="364">
        <f t="shared" si="2"/>
        <v>0.632533561839474</v>
      </c>
      <c r="G23" s="364">
        <f t="shared" si="3"/>
        <v>-0.273696293866842</v>
      </c>
    </row>
    <row r="24" s="683" customFormat="1" ht="32" customHeight="1" spans="1:7">
      <c r="A24" s="879" t="s">
        <v>312</v>
      </c>
      <c r="B24" s="806">
        <v>6801</v>
      </c>
      <c r="C24" s="806">
        <v>7741</v>
      </c>
      <c r="D24" s="806">
        <v>25968</v>
      </c>
      <c r="E24" s="806">
        <v>37986</v>
      </c>
      <c r="F24" s="364">
        <f t="shared" si="2"/>
        <v>1.46280036968577</v>
      </c>
      <c r="G24" s="364">
        <f t="shared" si="3"/>
        <v>4.58535509483899</v>
      </c>
    </row>
    <row r="25" s="683" customFormat="1" ht="32" customHeight="1" spans="1:7">
      <c r="A25" s="879" t="s">
        <v>313</v>
      </c>
      <c r="B25" s="806">
        <v>0</v>
      </c>
      <c r="C25" s="806"/>
      <c r="D25" s="806"/>
      <c r="E25" s="806"/>
      <c r="F25" s="364"/>
      <c r="G25" s="364"/>
    </row>
    <row r="26" s="683" customFormat="1" ht="32" customHeight="1" spans="1:7">
      <c r="A26" s="879" t="s">
        <v>314</v>
      </c>
      <c r="B26" s="806">
        <v>176043</v>
      </c>
      <c r="C26" s="806">
        <v>180753</v>
      </c>
      <c r="D26" s="806">
        <v>170502</v>
      </c>
      <c r="E26" s="806">
        <v>152003</v>
      </c>
      <c r="F26" s="364">
        <f>E26/D26</f>
        <v>0.891502738970804</v>
      </c>
      <c r="G26" s="364">
        <f>(E26-B26)/B26</f>
        <v>-0.136557545599655</v>
      </c>
    </row>
    <row r="27" s="683" customFormat="1" ht="32" customHeight="1" spans="1:7">
      <c r="A27" s="879" t="s">
        <v>315</v>
      </c>
      <c r="B27" s="806"/>
      <c r="C27" s="806"/>
      <c r="D27" s="806"/>
      <c r="E27" s="806"/>
      <c r="F27" s="364"/>
      <c r="G27" s="364"/>
    </row>
    <row r="28" s="683" customFormat="1" ht="32" customHeight="1" spans="1:7">
      <c r="A28" s="879" t="s">
        <v>316</v>
      </c>
      <c r="B28" s="806">
        <v>18</v>
      </c>
      <c r="C28" s="806"/>
      <c r="D28" s="806"/>
      <c r="E28" s="806">
        <v>31</v>
      </c>
      <c r="F28" s="364"/>
      <c r="G28" s="364"/>
    </row>
    <row r="29" s="681" customFormat="1" ht="32" customHeight="1" spans="1:7">
      <c r="A29" s="939" t="s">
        <v>317</v>
      </c>
      <c r="B29" s="806">
        <v>1</v>
      </c>
      <c r="C29" s="940"/>
      <c r="D29" s="940"/>
      <c r="E29" s="806">
        <v>7</v>
      </c>
      <c r="F29" s="364"/>
      <c r="G29" s="364"/>
    </row>
    <row r="30" s="681" customFormat="1" ht="32" customHeight="1" spans="1:7">
      <c r="A30" s="881" t="s">
        <v>318</v>
      </c>
      <c r="B30" s="646">
        <f>B6+B21</f>
        <v>428755</v>
      </c>
      <c r="C30" s="646">
        <f>C6+C21</f>
        <v>437330</v>
      </c>
      <c r="D30" s="646">
        <f>D6+D21</f>
        <v>445906</v>
      </c>
      <c r="E30" s="646">
        <f>E6+E21</f>
        <v>440675</v>
      </c>
      <c r="F30" s="360">
        <f>E30/D30</f>
        <v>0.988268827959256</v>
      </c>
      <c r="G30" s="360">
        <f>(E30-B30)/B30</f>
        <v>0.0278014250562676</v>
      </c>
    </row>
    <row r="31" s="683" customFormat="1" ht="32" customHeight="1" spans="1:7">
      <c r="A31" s="941" t="s">
        <v>319</v>
      </c>
      <c r="B31" s="646">
        <f>SUM(B32:B38)</f>
        <v>1069771</v>
      </c>
      <c r="C31" s="646">
        <f>SUM(C32:C38)</f>
        <v>846747</v>
      </c>
      <c r="D31" s="646">
        <f>SUM(D32:D38)</f>
        <v>653714</v>
      </c>
      <c r="E31" s="646">
        <f>SUM(E32:E38)</f>
        <v>1003458</v>
      </c>
      <c r="F31" s="364"/>
      <c r="G31" s="364"/>
    </row>
    <row r="32" s="681" customFormat="1" ht="32" customHeight="1" spans="1:7">
      <c r="A32" s="610" t="s">
        <v>320</v>
      </c>
      <c r="B32" s="806">
        <v>16290</v>
      </c>
      <c r="C32" s="806">
        <v>39253</v>
      </c>
      <c r="D32" s="806">
        <v>52250</v>
      </c>
      <c r="E32" s="806">
        <v>52250</v>
      </c>
      <c r="F32" s="806"/>
      <c r="G32" s="806"/>
    </row>
    <row r="33" s="681" customFormat="1" ht="32" customHeight="1" spans="1:7">
      <c r="A33" s="695" t="s">
        <v>321</v>
      </c>
      <c r="B33" s="806">
        <v>58833</v>
      </c>
      <c r="C33" s="806">
        <v>58833</v>
      </c>
      <c r="D33" s="806">
        <v>58833</v>
      </c>
      <c r="E33" s="806">
        <v>58833</v>
      </c>
      <c r="F33" s="806"/>
      <c r="G33" s="806"/>
    </row>
    <row r="34" s="681" customFormat="1" ht="32" customHeight="1" spans="1:7">
      <c r="A34" s="695" t="s">
        <v>322</v>
      </c>
      <c r="B34" s="806">
        <v>127739</v>
      </c>
      <c r="C34" s="806">
        <v>120000</v>
      </c>
      <c r="D34" s="806">
        <v>120000</v>
      </c>
      <c r="E34" s="806">
        <v>162881</v>
      </c>
      <c r="F34" s="806"/>
      <c r="G34" s="806"/>
    </row>
    <row r="35" s="681" customFormat="1" ht="32" customHeight="1" spans="1:7">
      <c r="A35" s="695" t="s">
        <v>323</v>
      </c>
      <c r="B35" s="806">
        <v>46010</v>
      </c>
      <c r="C35" s="806">
        <v>46000</v>
      </c>
      <c r="D35" s="806">
        <v>20000</v>
      </c>
      <c r="E35" s="806">
        <v>12712</v>
      </c>
      <c r="F35" s="806"/>
      <c r="G35" s="806"/>
    </row>
    <row r="36" s="681" customFormat="1" ht="32" customHeight="1" spans="1:7">
      <c r="A36" s="695" t="s">
        <v>324</v>
      </c>
      <c r="B36" s="806">
        <v>375676</v>
      </c>
      <c r="C36" s="806">
        <v>310000</v>
      </c>
      <c r="D36" s="806">
        <v>130000</v>
      </c>
      <c r="E36" s="806">
        <v>324151</v>
      </c>
      <c r="F36" s="806"/>
      <c r="G36" s="806"/>
    </row>
    <row r="37" s="681" customFormat="1" ht="32" customHeight="1" spans="1:7">
      <c r="A37" s="695" t="s">
        <v>325</v>
      </c>
      <c r="B37" s="806">
        <v>381260</v>
      </c>
      <c r="C37" s="806">
        <v>140844</v>
      </c>
      <c r="D37" s="806">
        <v>140844</v>
      </c>
      <c r="E37" s="806">
        <v>260844</v>
      </c>
      <c r="F37" s="806"/>
      <c r="G37" s="806"/>
    </row>
    <row r="38" s="681" customFormat="1" ht="32" customHeight="1" spans="1:7">
      <c r="A38" s="879" t="s">
        <v>326</v>
      </c>
      <c r="B38" s="806">
        <v>63963</v>
      </c>
      <c r="C38" s="806">
        <v>131817</v>
      </c>
      <c r="D38" s="806">
        <v>131787</v>
      </c>
      <c r="E38" s="806">
        <v>131787</v>
      </c>
      <c r="F38" s="806"/>
      <c r="G38" s="806"/>
    </row>
    <row r="39" s="683" customFormat="1" ht="32" customHeight="1" spans="1:7">
      <c r="A39" s="697" t="s">
        <v>327</v>
      </c>
      <c r="B39" s="646">
        <f>B30+B31</f>
        <v>1498526</v>
      </c>
      <c r="C39" s="646">
        <f>C30+C31</f>
        <v>1284077</v>
      </c>
      <c r="D39" s="646">
        <f>D30+D31</f>
        <v>1099620</v>
      </c>
      <c r="E39" s="646">
        <f>E30+E31</f>
        <v>1444133</v>
      </c>
      <c r="F39" s="646"/>
      <c r="G39" s="646"/>
    </row>
  </sheetData>
  <protectedRanges>
    <protectedRange sqref="B14:B16" name="区域1_1_2_1_1_1_1"/>
  </protectedRanges>
  <mergeCells count="7">
    <mergeCell ref="A2:G2"/>
    <mergeCell ref="A3:G3"/>
    <mergeCell ref="E4:G4"/>
    <mergeCell ref="A4:A5"/>
    <mergeCell ref="B4:B5"/>
    <mergeCell ref="C4:C5"/>
    <mergeCell ref="D4:D5"/>
  </mergeCells>
  <printOptions horizontalCentered="1"/>
  <pageMargins left="0.393055555555556" right="0.393055555555556" top="0.393055555555556" bottom="0.393055555555556" header="0.5" footer="0.5"/>
  <pageSetup paperSize="9" scale="95" fitToHeight="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pane ySplit="5" topLeftCell="A6" activePane="bottomLeft" state="frozen"/>
      <selection/>
      <selection pane="bottomLeft" activeCell="A3" sqref="A3:G3"/>
    </sheetView>
  </sheetViews>
  <sheetFormatPr defaultColWidth="10" defaultRowHeight="14.25" outlineLevelCol="6"/>
  <cols>
    <col min="1" max="1" width="38.4095238095238" style="927" customWidth="1"/>
    <col min="2" max="5" width="12.7809523809524" style="684" customWidth="1"/>
    <col min="6" max="7" width="10.7809523809524" style="684" customWidth="1"/>
    <col min="8" max="16384" width="10" style="684"/>
  </cols>
  <sheetData>
    <row r="1" s="678" customFormat="1" ht="16.5" customHeight="1" spans="1:7">
      <c r="A1" s="928" t="s">
        <v>402</v>
      </c>
      <c r="B1" s="687"/>
      <c r="C1" s="687"/>
      <c r="D1" s="687"/>
      <c r="E1" s="687"/>
      <c r="F1" s="687"/>
      <c r="G1" s="687"/>
    </row>
    <row r="2" s="679" customFormat="1" ht="24.95" customHeight="1" spans="1:7">
      <c r="A2" s="688" t="s">
        <v>403</v>
      </c>
      <c r="B2" s="688"/>
      <c r="C2" s="688"/>
      <c r="D2" s="688"/>
      <c r="E2" s="688"/>
      <c r="F2" s="688"/>
      <c r="G2" s="688"/>
    </row>
    <row r="3" s="680" customFormat="1" ht="27" customHeight="1" spans="1:7">
      <c r="A3" s="929" t="s">
        <v>285</v>
      </c>
      <c r="B3" s="929"/>
      <c r="C3" s="929"/>
      <c r="D3" s="929"/>
      <c r="E3" s="929"/>
      <c r="F3" s="929"/>
      <c r="G3" s="929"/>
    </row>
    <row r="4" s="681" customFormat="1" ht="30" customHeight="1" spans="1:7">
      <c r="A4" s="930" t="s">
        <v>286</v>
      </c>
      <c r="B4" s="353" t="s">
        <v>287</v>
      </c>
      <c r="C4" s="380" t="s">
        <v>288</v>
      </c>
      <c r="D4" s="669" t="s">
        <v>289</v>
      </c>
      <c r="E4" s="353" t="s">
        <v>290</v>
      </c>
      <c r="F4" s="353"/>
      <c r="G4" s="670"/>
    </row>
    <row r="5" s="682" customFormat="1" ht="35" customHeight="1" spans="1:7">
      <c r="A5" s="930"/>
      <c r="B5" s="353"/>
      <c r="C5" s="383"/>
      <c r="D5" s="671"/>
      <c r="E5" s="353" t="s">
        <v>291</v>
      </c>
      <c r="F5" s="353" t="s">
        <v>292</v>
      </c>
      <c r="G5" s="353" t="s">
        <v>293</v>
      </c>
    </row>
    <row r="6" s="680" customFormat="1" ht="24" customHeight="1" spans="1:7">
      <c r="A6" s="931" t="s">
        <v>330</v>
      </c>
      <c r="B6" s="889">
        <v>46139</v>
      </c>
      <c r="C6" s="889">
        <v>67000</v>
      </c>
      <c r="D6" s="886">
        <v>53100</v>
      </c>
      <c r="E6" s="886">
        <v>45849</v>
      </c>
      <c r="F6" s="364">
        <f t="shared" ref="F6:F20" si="0">E6/D6</f>
        <v>0.863446327683616</v>
      </c>
      <c r="G6" s="364">
        <f t="shared" ref="G6:G20" si="1">(E6-B6)/B6</f>
        <v>-0.00628535512256443</v>
      </c>
    </row>
    <row r="7" s="680" customFormat="1" ht="24" customHeight="1" spans="1:7">
      <c r="A7" s="931" t="s">
        <v>331</v>
      </c>
      <c r="B7" s="889">
        <v>275</v>
      </c>
      <c r="C7" s="889">
        <v>404</v>
      </c>
      <c r="D7" s="886">
        <v>200</v>
      </c>
      <c r="E7" s="886">
        <v>245</v>
      </c>
      <c r="F7" s="364">
        <f t="shared" si="0"/>
        <v>1.225</v>
      </c>
      <c r="G7" s="364">
        <f t="shared" si="1"/>
        <v>-0.109090909090909</v>
      </c>
    </row>
    <row r="8" s="680" customFormat="1" ht="24" customHeight="1" spans="1:7">
      <c r="A8" s="931" t="s">
        <v>332</v>
      </c>
      <c r="B8" s="889">
        <v>4070</v>
      </c>
      <c r="C8" s="889">
        <v>5393</v>
      </c>
      <c r="D8" s="886">
        <v>3900</v>
      </c>
      <c r="E8" s="886">
        <v>3617</v>
      </c>
      <c r="F8" s="364">
        <f t="shared" si="0"/>
        <v>0.927435897435897</v>
      </c>
      <c r="G8" s="364">
        <f t="shared" si="1"/>
        <v>-0.111302211302211</v>
      </c>
    </row>
    <row r="9" s="680" customFormat="1" ht="24" customHeight="1" spans="1:7">
      <c r="A9" s="931" t="s">
        <v>333</v>
      </c>
      <c r="B9" s="889">
        <v>189198</v>
      </c>
      <c r="C9" s="889">
        <v>192000</v>
      </c>
      <c r="D9" s="886">
        <v>192000</v>
      </c>
      <c r="E9" s="886">
        <v>192013</v>
      </c>
      <c r="F9" s="364">
        <f t="shared" si="0"/>
        <v>1.00006770833333</v>
      </c>
      <c r="G9" s="364">
        <f t="shared" si="1"/>
        <v>0.014878592796964</v>
      </c>
    </row>
    <row r="10" s="680" customFormat="1" ht="24" customHeight="1" spans="1:7">
      <c r="A10" s="931" t="s">
        <v>334</v>
      </c>
      <c r="B10" s="889">
        <v>457</v>
      </c>
      <c r="C10" s="889">
        <v>655</v>
      </c>
      <c r="D10" s="886">
        <v>1600</v>
      </c>
      <c r="E10" s="886">
        <v>1638</v>
      </c>
      <c r="F10" s="364">
        <f t="shared" si="0"/>
        <v>1.02375</v>
      </c>
      <c r="G10" s="364">
        <f t="shared" si="1"/>
        <v>2.58424507658643</v>
      </c>
    </row>
    <row r="11" s="680" customFormat="1" ht="24" customHeight="1" spans="1:7">
      <c r="A11" s="931" t="s">
        <v>335</v>
      </c>
      <c r="B11" s="889">
        <v>9848</v>
      </c>
      <c r="C11" s="889">
        <v>5725</v>
      </c>
      <c r="D11" s="886">
        <v>5725</v>
      </c>
      <c r="E11" s="886">
        <v>5853</v>
      </c>
      <c r="F11" s="364">
        <f t="shared" si="0"/>
        <v>1.02235807860262</v>
      </c>
      <c r="G11" s="364">
        <f t="shared" si="1"/>
        <v>-0.405666125101543</v>
      </c>
    </row>
    <row r="12" s="680" customFormat="1" ht="24" customHeight="1" spans="1:7">
      <c r="A12" s="931" t="s">
        <v>336</v>
      </c>
      <c r="B12" s="889">
        <v>139340</v>
      </c>
      <c r="C12" s="889">
        <v>150000</v>
      </c>
      <c r="D12" s="886">
        <v>152000</v>
      </c>
      <c r="E12" s="886">
        <v>165915</v>
      </c>
      <c r="F12" s="364">
        <f t="shared" si="0"/>
        <v>1.09154605263158</v>
      </c>
      <c r="G12" s="364">
        <f t="shared" si="1"/>
        <v>0.190720539687096</v>
      </c>
    </row>
    <row r="13" s="680" customFormat="1" ht="24" customHeight="1" spans="1:7">
      <c r="A13" s="931" t="s">
        <v>337</v>
      </c>
      <c r="B13" s="889">
        <v>77728</v>
      </c>
      <c r="C13" s="889">
        <v>75000</v>
      </c>
      <c r="D13" s="886">
        <v>68000</v>
      </c>
      <c r="E13" s="886">
        <v>64393</v>
      </c>
      <c r="F13" s="364">
        <f t="shared" si="0"/>
        <v>0.946955882352941</v>
      </c>
      <c r="G13" s="364">
        <f t="shared" si="1"/>
        <v>-0.171559798270893</v>
      </c>
    </row>
    <row r="14" s="680" customFormat="1" ht="24" customHeight="1" spans="1:7">
      <c r="A14" s="931" t="s">
        <v>338</v>
      </c>
      <c r="B14" s="889">
        <v>4945</v>
      </c>
      <c r="C14" s="889">
        <v>18000</v>
      </c>
      <c r="D14" s="886">
        <v>3000</v>
      </c>
      <c r="E14" s="886">
        <v>2220</v>
      </c>
      <c r="F14" s="364">
        <f t="shared" si="0"/>
        <v>0.74</v>
      </c>
      <c r="G14" s="364">
        <f t="shared" si="1"/>
        <v>-0.551061678463094</v>
      </c>
    </row>
    <row r="15" s="680" customFormat="1" ht="24" customHeight="1" spans="1:7">
      <c r="A15" s="931" t="s">
        <v>339</v>
      </c>
      <c r="B15" s="889">
        <v>80253</v>
      </c>
      <c r="C15" s="889">
        <v>81000</v>
      </c>
      <c r="D15" s="886">
        <v>57800</v>
      </c>
      <c r="E15" s="886">
        <v>41355</v>
      </c>
      <c r="F15" s="364">
        <f t="shared" si="0"/>
        <v>0.715484429065744</v>
      </c>
      <c r="G15" s="364">
        <f t="shared" si="1"/>
        <v>-0.484692161040709</v>
      </c>
    </row>
    <row r="16" s="680" customFormat="1" ht="24" customHeight="1" spans="1:7">
      <c r="A16" s="931" t="s">
        <v>340</v>
      </c>
      <c r="B16" s="889">
        <v>83585</v>
      </c>
      <c r="C16" s="889">
        <v>83590</v>
      </c>
      <c r="D16" s="886">
        <v>83590</v>
      </c>
      <c r="E16" s="886">
        <v>84790</v>
      </c>
      <c r="F16" s="364">
        <f t="shared" si="0"/>
        <v>1.01435578418471</v>
      </c>
      <c r="G16" s="364">
        <f t="shared" si="1"/>
        <v>0.0144164622839026</v>
      </c>
    </row>
    <row r="17" s="680" customFormat="1" ht="24" customHeight="1" spans="1:7">
      <c r="A17" s="931" t="s">
        <v>341</v>
      </c>
      <c r="B17" s="889">
        <v>4652</v>
      </c>
      <c r="C17" s="889">
        <v>3000</v>
      </c>
      <c r="D17" s="886">
        <v>2100</v>
      </c>
      <c r="E17" s="886">
        <v>2274</v>
      </c>
      <c r="F17" s="364">
        <f t="shared" si="0"/>
        <v>1.08285714285714</v>
      </c>
      <c r="G17" s="364">
        <f t="shared" si="1"/>
        <v>-0.511177987962167</v>
      </c>
    </row>
    <row r="18" s="680" customFormat="1" ht="24" customHeight="1" spans="1:7">
      <c r="A18" s="931" t="s">
        <v>342</v>
      </c>
      <c r="B18" s="889">
        <v>288</v>
      </c>
      <c r="C18" s="889">
        <v>300</v>
      </c>
      <c r="D18" s="886">
        <v>450</v>
      </c>
      <c r="E18" s="886">
        <v>684</v>
      </c>
      <c r="F18" s="364">
        <f t="shared" si="0"/>
        <v>1.52</v>
      </c>
      <c r="G18" s="364">
        <f t="shared" si="1"/>
        <v>1.375</v>
      </c>
    </row>
    <row r="19" s="680" customFormat="1" ht="24" customHeight="1" spans="1:7">
      <c r="A19" s="931" t="s">
        <v>343</v>
      </c>
      <c r="B19" s="889">
        <v>4580</v>
      </c>
      <c r="C19" s="889">
        <v>1300</v>
      </c>
      <c r="D19" s="886">
        <v>1300</v>
      </c>
      <c r="E19" s="886">
        <v>1138</v>
      </c>
      <c r="F19" s="364">
        <f t="shared" si="0"/>
        <v>0.875384615384615</v>
      </c>
      <c r="G19" s="364">
        <f t="shared" si="1"/>
        <v>-0.751528384279476</v>
      </c>
    </row>
    <row r="20" s="680" customFormat="1" ht="24" customHeight="1" spans="1:7">
      <c r="A20" s="854" t="s">
        <v>344</v>
      </c>
      <c r="B20" s="889">
        <v>95</v>
      </c>
      <c r="C20" s="889">
        <v>260</v>
      </c>
      <c r="D20" s="886">
        <v>260</v>
      </c>
      <c r="E20" s="886"/>
      <c r="F20" s="364">
        <f t="shared" si="0"/>
        <v>0</v>
      </c>
      <c r="G20" s="364">
        <f t="shared" si="1"/>
        <v>-1</v>
      </c>
    </row>
    <row r="21" s="680" customFormat="1" ht="24" customHeight="1" spans="1:7">
      <c r="A21" s="854" t="s">
        <v>345</v>
      </c>
      <c r="B21" s="889">
        <v>0</v>
      </c>
      <c r="C21" s="889">
        <v>700</v>
      </c>
      <c r="D21" s="886">
        <v>700</v>
      </c>
      <c r="E21" s="886"/>
      <c r="F21" s="364"/>
      <c r="G21" s="364"/>
    </row>
    <row r="22" s="680" customFormat="1" ht="24" customHeight="1" spans="1:7">
      <c r="A22" s="854" t="s">
        <v>346</v>
      </c>
      <c r="B22" s="889">
        <v>3214</v>
      </c>
      <c r="C22" s="889">
        <v>4486</v>
      </c>
      <c r="D22" s="886">
        <v>3000</v>
      </c>
      <c r="E22" s="886">
        <v>3081</v>
      </c>
      <c r="F22" s="364">
        <f t="shared" ref="F22:F25" si="2">E22/D22</f>
        <v>1.027</v>
      </c>
      <c r="G22" s="364">
        <f t="shared" ref="G22:G25" si="3">(E22-B22)/B22</f>
        <v>-0.0413814561294337</v>
      </c>
    </row>
    <row r="23" s="680" customFormat="1" ht="24" customHeight="1" spans="1:7">
      <c r="A23" s="854" t="s">
        <v>347</v>
      </c>
      <c r="B23" s="889">
        <v>68063</v>
      </c>
      <c r="C23" s="889">
        <v>34587</v>
      </c>
      <c r="D23" s="886">
        <v>38934</v>
      </c>
      <c r="E23" s="886">
        <v>48127</v>
      </c>
      <c r="F23" s="364">
        <f t="shared" si="2"/>
        <v>1.23611753223404</v>
      </c>
      <c r="G23" s="364">
        <f t="shared" si="3"/>
        <v>-0.292905102625509</v>
      </c>
    </row>
    <row r="24" s="680" customFormat="1" ht="24" customHeight="1" spans="1:7">
      <c r="A24" s="854" t="s">
        <v>348</v>
      </c>
      <c r="B24" s="889">
        <v>772</v>
      </c>
      <c r="C24" s="889">
        <v>300</v>
      </c>
      <c r="D24" s="886">
        <v>100</v>
      </c>
      <c r="E24" s="886">
        <v>780</v>
      </c>
      <c r="F24" s="364">
        <f t="shared" si="2"/>
        <v>7.8</v>
      </c>
      <c r="G24" s="364">
        <f t="shared" si="3"/>
        <v>0.0103626943005181</v>
      </c>
    </row>
    <row r="25" s="680" customFormat="1" ht="24" customHeight="1" spans="1:7">
      <c r="A25" s="854" t="s">
        <v>349</v>
      </c>
      <c r="B25" s="889">
        <v>3206</v>
      </c>
      <c r="C25" s="889">
        <v>3973</v>
      </c>
      <c r="D25" s="886">
        <v>2900</v>
      </c>
      <c r="E25" s="886">
        <v>3238</v>
      </c>
      <c r="F25" s="364">
        <f t="shared" si="2"/>
        <v>1.11655172413793</v>
      </c>
      <c r="G25" s="364">
        <f t="shared" si="3"/>
        <v>0.0099812850904554</v>
      </c>
    </row>
    <row r="26" s="680" customFormat="1" ht="24" customHeight="1" spans="1:7">
      <c r="A26" s="854" t="s">
        <v>350</v>
      </c>
      <c r="B26" s="889">
        <v>0</v>
      </c>
      <c r="C26" s="889">
        <v>8500</v>
      </c>
      <c r="D26" s="886"/>
      <c r="E26" s="886"/>
      <c r="F26" s="364"/>
      <c r="G26" s="364"/>
    </row>
    <row r="27" s="680" customFormat="1" ht="24" customHeight="1" spans="1:7">
      <c r="A27" s="854" t="s">
        <v>351</v>
      </c>
      <c r="B27" s="889">
        <v>11643</v>
      </c>
      <c r="C27" s="889">
        <v>11161</v>
      </c>
      <c r="D27" s="886">
        <v>11381</v>
      </c>
      <c r="E27" s="886">
        <v>11431</v>
      </c>
      <c r="F27" s="364">
        <f>E27/D27</f>
        <v>1.00439328705738</v>
      </c>
      <c r="G27" s="364">
        <f t="shared" ref="G27:G29" si="4">(E27-B27)/B27</f>
        <v>-0.0182083655415271</v>
      </c>
    </row>
    <row r="28" s="680" customFormat="1" ht="24" customHeight="1" spans="1:7">
      <c r="A28" s="931" t="s">
        <v>352</v>
      </c>
      <c r="B28" s="932">
        <v>23</v>
      </c>
      <c r="C28" s="933">
        <v>400</v>
      </c>
      <c r="D28" s="933">
        <v>200</v>
      </c>
      <c r="E28" s="886">
        <v>5</v>
      </c>
      <c r="F28" s="364">
        <f>E28/D28</f>
        <v>0.025</v>
      </c>
      <c r="G28" s="364">
        <f t="shared" si="4"/>
        <v>-0.782608695652174</v>
      </c>
    </row>
    <row r="29" s="682" customFormat="1" ht="24" customHeight="1" spans="1:7">
      <c r="A29" s="934" t="s">
        <v>353</v>
      </c>
      <c r="B29" s="646">
        <f>SUM(B6:B28)</f>
        <v>732374</v>
      </c>
      <c r="C29" s="646">
        <f>SUM(C6:C28)</f>
        <v>747734</v>
      </c>
      <c r="D29" s="646">
        <f>SUM(D6:D28)</f>
        <v>682240</v>
      </c>
      <c r="E29" s="646">
        <f>SUM(E6:E28)</f>
        <v>678646</v>
      </c>
      <c r="F29" s="360">
        <f>E29/D29</f>
        <v>0.994732059099437</v>
      </c>
      <c r="G29" s="360">
        <f t="shared" si="4"/>
        <v>-0.0733614246273079</v>
      </c>
    </row>
    <row r="30" s="926" customFormat="1" ht="24" customHeight="1" spans="1:7">
      <c r="A30" s="935" t="s">
        <v>354</v>
      </c>
      <c r="B30" s="936">
        <f>SUM(B31:B37)</f>
        <v>766152</v>
      </c>
      <c r="C30" s="936">
        <f>SUM(C31:C37)</f>
        <v>536343</v>
      </c>
      <c r="D30" s="936">
        <f>SUM(D31:D37)</f>
        <v>417380</v>
      </c>
      <c r="E30" s="936">
        <f>SUM(E31:E37)</f>
        <v>765487</v>
      </c>
      <c r="F30" s="936"/>
      <c r="G30" s="936"/>
    </row>
    <row r="31" s="684" customFormat="1" ht="24" customHeight="1" spans="1:7">
      <c r="A31" s="583" t="s">
        <v>355</v>
      </c>
      <c r="B31" s="889">
        <v>16388</v>
      </c>
      <c r="C31" s="889">
        <v>43614</v>
      </c>
      <c r="D31" s="889">
        <v>56614</v>
      </c>
      <c r="E31" s="889">
        <v>56719</v>
      </c>
      <c r="F31" s="889"/>
      <c r="G31" s="889"/>
    </row>
    <row r="32" s="684" customFormat="1" ht="24" customHeight="1" spans="1:7">
      <c r="A32" s="888" t="s">
        <v>356</v>
      </c>
      <c r="B32" s="889">
        <v>97133</v>
      </c>
      <c r="C32" s="889">
        <v>96000</v>
      </c>
      <c r="D32" s="889">
        <v>96000</v>
      </c>
      <c r="E32" s="889">
        <v>107784</v>
      </c>
      <c r="F32" s="889"/>
      <c r="G32" s="889"/>
    </row>
    <row r="33" s="684" customFormat="1" ht="24" customHeight="1" spans="1:7">
      <c r="A33" s="865" t="s">
        <v>357</v>
      </c>
      <c r="B33" s="889">
        <v>520844</v>
      </c>
      <c r="C33" s="889">
        <v>310000</v>
      </c>
      <c r="D33" s="889">
        <v>178037</v>
      </c>
      <c r="E33" s="889">
        <v>438037</v>
      </c>
      <c r="F33" s="889"/>
      <c r="G33" s="889"/>
    </row>
    <row r="34" s="684" customFormat="1" ht="19" customHeight="1" spans="1:7">
      <c r="A34" s="865" t="s">
        <v>358</v>
      </c>
      <c r="B34" s="889"/>
      <c r="C34" s="889"/>
      <c r="D34" s="889"/>
      <c r="E34" s="889"/>
      <c r="F34" s="889"/>
      <c r="G34" s="889"/>
    </row>
    <row r="35" s="684" customFormat="1" ht="24" customHeight="1" spans="1:7">
      <c r="A35" s="865" t="s">
        <v>359</v>
      </c>
      <c r="B35" s="889"/>
      <c r="C35" s="889"/>
      <c r="D35" s="889"/>
      <c r="E35" s="889"/>
      <c r="F35" s="889"/>
      <c r="G35" s="889"/>
    </row>
    <row r="36" s="684" customFormat="1" ht="19" customHeight="1" spans="1:7">
      <c r="A36" s="863" t="s">
        <v>360</v>
      </c>
      <c r="B36" s="613"/>
      <c r="C36" s="613"/>
      <c r="D36" s="613"/>
      <c r="E36" s="613"/>
      <c r="F36" s="613"/>
      <c r="G36" s="613"/>
    </row>
    <row r="37" s="684" customFormat="1" ht="24" customHeight="1" spans="1:7">
      <c r="A37" s="888" t="s">
        <v>361</v>
      </c>
      <c r="B37" s="886">
        <v>131787</v>
      </c>
      <c r="C37" s="889">
        <v>86729</v>
      </c>
      <c r="D37" s="886">
        <v>86729</v>
      </c>
      <c r="E37" s="886">
        <v>162947</v>
      </c>
      <c r="F37" s="886"/>
      <c r="G37" s="886"/>
    </row>
    <row r="38" s="684" customFormat="1" ht="24" customHeight="1" spans="1:7">
      <c r="A38" s="890" t="s">
        <v>362</v>
      </c>
      <c r="B38" s="646">
        <f>B30+B29</f>
        <v>1498526</v>
      </c>
      <c r="C38" s="646">
        <f>C30+C29</f>
        <v>1284077</v>
      </c>
      <c r="D38" s="646">
        <f>D30+D29</f>
        <v>1099620</v>
      </c>
      <c r="E38" s="646">
        <f>E30+E29</f>
        <v>1444133</v>
      </c>
      <c r="F38" s="646"/>
      <c r="G38" s="646"/>
    </row>
    <row r="39" s="684" customFormat="1" ht="19.35" customHeight="1"/>
    <row r="40" s="684" customFormat="1" ht="19.35" customHeight="1"/>
    <row r="41" s="684" customFormat="1" ht="19.7" customHeight="1"/>
    <row r="42" s="684" customFormat="1" ht="19.7" customHeight="1"/>
  </sheetData>
  <mergeCells count="7">
    <mergeCell ref="A2:G2"/>
    <mergeCell ref="A3:G3"/>
    <mergeCell ref="E4:G4"/>
    <mergeCell ref="A4:A5"/>
    <mergeCell ref="B4:B5"/>
    <mergeCell ref="C4:C5"/>
    <mergeCell ref="D4:D5"/>
  </mergeCells>
  <printOptions horizontalCentered="1"/>
  <pageMargins left="0.393055555555556" right="0.393055555555556" top="0.0777777777777778" bottom="0.0388888888888889" header="0.118055555555556" footer="0.0388888888888889"/>
  <pageSetup paperSize="9" scale="93" fitToWidth="0"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D3" sqref="D3:H3"/>
    </sheetView>
  </sheetViews>
  <sheetFormatPr defaultColWidth="10" defaultRowHeight="14.25" outlineLevelRow="4" outlineLevelCol="7"/>
  <cols>
    <col min="1" max="1" width="11.6666666666667" style="451" customWidth="1"/>
    <col min="2" max="2" width="10.6666666666667" style="451" customWidth="1"/>
    <col min="3" max="3" width="12.7809523809524" style="451" customWidth="1"/>
    <col min="4" max="4" width="14.3047619047619" style="451" customWidth="1"/>
    <col min="5" max="5" width="10.8285714285714" style="451" customWidth="1"/>
    <col min="6" max="6" width="11.3904761904762" style="451" customWidth="1"/>
    <col min="7" max="7" width="12.7809523809524" style="451" customWidth="1"/>
    <col min="8" max="8" width="11.6666666666667" style="451" customWidth="1"/>
    <col min="9" max="11" width="10" style="451"/>
    <col min="12" max="12" width="38.4761904761905" style="451" customWidth="1"/>
    <col min="13" max="16384" width="10" style="451"/>
  </cols>
  <sheetData>
    <row r="1" s="445" customFormat="1" ht="17.25" customHeight="1" spans="1:8">
      <c r="A1" s="453" t="s">
        <v>404</v>
      </c>
      <c r="B1" s="921"/>
      <c r="C1" s="454"/>
      <c r="D1" s="454"/>
      <c r="E1" s="454"/>
      <c r="F1" s="454"/>
      <c r="G1" s="454"/>
      <c r="H1" s="454"/>
    </row>
    <row r="2" s="446" customFormat="1" ht="24.75" customHeight="1" spans="1:8">
      <c r="A2" s="456" t="s">
        <v>405</v>
      </c>
      <c r="B2" s="456"/>
      <c r="C2" s="456"/>
      <c r="D2" s="456"/>
      <c r="E2" s="456"/>
      <c r="F2" s="456"/>
      <c r="G2" s="456"/>
      <c r="H2" s="456"/>
    </row>
    <row r="3" s="447" customFormat="1" ht="28" customHeight="1" spans="1:8">
      <c r="A3" s="922"/>
      <c r="B3" s="922"/>
      <c r="C3" s="922"/>
      <c r="D3" s="923" t="s">
        <v>285</v>
      </c>
      <c r="E3" s="923"/>
      <c r="F3" s="923"/>
      <c r="G3" s="923"/>
      <c r="H3" s="923"/>
    </row>
    <row r="4" s="448" customFormat="1" ht="69" customHeight="1" spans="1:8">
      <c r="A4" s="924" t="s">
        <v>406</v>
      </c>
      <c r="B4" s="916" t="s">
        <v>407</v>
      </c>
      <c r="C4" s="908" t="s">
        <v>408</v>
      </c>
      <c r="D4" s="908" t="s">
        <v>409</v>
      </c>
      <c r="E4" s="908" t="s">
        <v>410</v>
      </c>
      <c r="F4" s="908" t="s">
        <v>411</v>
      </c>
      <c r="G4" s="908" t="s">
        <v>412</v>
      </c>
      <c r="H4" s="908" t="s">
        <v>413</v>
      </c>
    </row>
    <row r="5" s="915" customFormat="1" ht="32" customHeight="1" spans="1:8">
      <c r="A5" s="334" t="s">
        <v>414</v>
      </c>
      <c r="B5" s="252">
        <f>SUM(C5:H5)</f>
        <v>58833</v>
      </c>
      <c r="C5" s="918">
        <v>10299</v>
      </c>
      <c r="D5" s="918">
        <v>308</v>
      </c>
      <c r="E5" s="918">
        <v>9809</v>
      </c>
      <c r="F5" s="918">
        <v>129</v>
      </c>
      <c r="G5" s="918">
        <v>37197</v>
      </c>
      <c r="H5" s="925">
        <v>1091</v>
      </c>
    </row>
  </sheetData>
  <mergeCells count="2">
    <mergeCell ref="A2:H2"/>
    <mergeCell ref="D3:H3"/>
  </mergeCells>
  <printOptions horizontalCentered="1"/>
  <pageMargins left="0.393055555555556" right="0.393055555555556" top="0.393055555555556" bottom="0.393055555555556" header="0.5" footer="0.5"/>
  <pageSetup paperSize="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workbookViewId="0">
      <selection activeCell="E32" sqref="E32"/>
    </sheetView>
  </sheetViews>
  <sheetFormatPr defaultColWidth="10" defaultRowHeight="14.25" outlineLevelRow="5"/>
  <cols>
    <col min="1" max="1" width="14.2190476190476" style="451" customWidth="1"/>
    <col min="2" max="2" width="12.1142857142857" style="451" customWidth="1"/>
    <col min="3" max="3" width="10.6666666666667" style="451" customWidth="1"/>
    <col min="4" max="4" width="11.1142857142857" style="451" customWidth="1"/>
    <col min="5" max="5" width="12.7809523809524" style="451" customWidth="1"/>
    <col min="6" max="6" width="11" style="451" customWidth="1"/>
    <col min="7" max="7" width="12.7809523809524" style="451" customWidth="1"/>
    <col min="8" max="8" width="13.1714285714286" style="451" customWidth="1"/>
    <col min="9" max="9" width="13.3238095238095" style="451" customWidth="1"/>
    <col min="10" max="10" width="13.1714285714286" style="451" customWidth="1"/>
    <col min="11" max="11" width="10.6285714285714" style="451" customWidth="1"/>
    <col min="12" max="16378" width="10" style="451"/>
    <col min="16379" max="16382" width="10" style="1"/>
  </cols>
  <sheetData>
    <row r="1" s="445" customFormat="1" ht="17.25" customHeight="1" spans="1:11">
      <c r="A1" s="453" t="s">
        <v>415</v>
      </c>
      <c r="B1" s="518"/>
      <c r="C1" s="454"/>
      <c r="D1" s="454"/>
      <c r="E1" s="454"/>
      <c r="F1" s="454"/>
      <c r="G1" s="454"/>
      <c r="H1" s="454"/>
      <c r="I1" s="454"/>
      <c r="J1" s="454"/>
    </row>
    <row r="2" s="446" customFormat="1" ht="24.75" customHeight="1" spans="1:11">
      <c r="A2" s="456" t="s">
        <v>416</v>
      </c>
      <c r="B2" s="456"/>
      <c r="C2" s="456"/>
      <c r="D2" s="456"/>
      <c r="E2" s="456"/>
      <c r="F2" s="456"/>
      <c r="G2" s="456"/>
      <c r="H2" s="456"/>
      <c r="I2" s="456"/>
      <c r="J2" s="456"/>
      <c r="K2" s="456"/>
    </row>
    <row r="3" s="447" customFormat="1" ht="27" customHeight="1" spans="1:11">
      <c r="A3" s="457" t="s">
        <v>285</v>
      </c>
      <c r="B3" s="457"/>
      <c r="C3" s="457"/>
      <c r="D3" s="457"/>
      <c r="E3" s="457"/>
      <c r="F3" s="457"/>
      <c r="G3" s="457"/>
      <c r="H3" s="457"/>
      <c r="I3" s="457"/>
      <c r="J3" s="457"/>
      <c r="K3" s="457"/>
    </row>
    <row r="4" s="914" customFormat="1" ht="75" customHeight="1" spans="1:11">
      <c r="A4" s="916" t="s">
        <v>417</v>
      </c>
      <c r="B4" s="916" t="s">
        <v>407</v>
      </c>
      <c r="C4" s="908" t="s">
        <v>418</v>
      </c>
      <c r="D4" s="908" t="s">
        <v>419</v>
      </c>
      <c r="E4" s="908" t="s">
        <v>420</v>
      </c>
      <c r="F4" s="908" t="s">
        <v>421</v>
      </c>
      <c r="G4" s="908" t="s">
        <v>422</v>
      </c>
      <c r="H4" s="908" t="s">
        <v>423</v>
      </c>
      <c r="I4" s="908" t="s">
        <v>424</v>
      </c>
      <c r="J4" s="908" t="s">
        <v>425</v>
      </c>
      <c r="K4" s="908" t="s">
        <v>426</v>
      </c>
    </row>
    <row r="5" s="915" customFormat="1" ht="36" customHeight="1" spans="1:11">
      <c r="A5" s="334" t="s">
        <v>414</v>
      </c>
      <c r="B5" s="917">
        <f>SUM(C5:K5)</f>
        <v>162881</v>
      </c>
      <c r="C5" s="918">
        <v>203</v>
      </c>
      <c r="D5" s="917">
        <v>3949</v>
      </c>
      <c r="E5" s="917">
        <v>25378</v>
      </c>
      <c r="F5" s="917">
        <v>10493</v>
      </c>
      <c r="G5" s="917">
        <v>29381</v>
      </c>
      <c r="H5" s="917">
        <v>170</v>
      </c>
      <c r="I5" s="917">
        <v>0</v>
      </c>
      <c r="J5" s="917">
        <v>2142</v>
      </c>
      <c r="K5" s="917">
        <v>91165</v>
      </c>
    </row>
    <row r="6" s="451" customFormat="1" ht="32.45" customHeight="1" spans="1:11">
      <c r="A6" s="919"/>
      <c r="B6" s="920"/>
      <c r="C6" s="920"/>
      <c r="D6" s="920"/>
      <c r="E6" s="920"/>
      <c r="F6" s="920"/>
      <c r="G6" s="920"/>
      <c r="H6" s="920"/>
      <c r="I6" s="920"/>
      <c r="J6" s="920"/>
    </row>
  </sheetData>
  <mergeCells count="4">
    <mergeCell ref="A1:B1"/>
    <mergeCell ref="A2:K2"/>
    <mergeCell ref="A3:K3"/>
    <mergeCell ref="A6:J6"/>
  </mergeCells>
  <printOptions horizontalCentered="1"/>
  <pageMargins left="0.393055555555556" right="0.393055555555556" top="0.393055555555556" bottom="0.393055555555556" header="0.5" footer="0.5"/>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G18" sqref="G18"/>
    </sheetView>
  </sheetViews>
  <sheetFormatPr defaultColWidth="10" defaultRowHeight="14.25" outlineLevelCol="6"/>
  <cols>
    <col min="1" max="1" width="13.0095238095238" style="1" customWidth="1"/>
    <col min="2" max="7" width="13.2761904761905" style="1" customWidth="1"/>
    <col min="8" max="16384" width="10" style="1"/>
  </cols>
  <sheetData>
    <row r="1" s="1" customFormat="1" ht="18" customHeight="1" spans="1:7">
      <c r="A1" s="326" t="s">
        <v>427</v>
      </c>
      <c r="B1" s="326"/>
      <c r="C1" s="327"/>
      <c r="D1" s="327"/>
      <c r="E1" s="327"/>
      <c r="F1" s="328"/>
      <c r="G1" s="328"/>
    </row>
    <row r="2" s="1" customFormat="1" ht="27" customHeight="1" spans="1:7">
      <c r="A2" s="86" t="s">
        <v>428</v>
      </c>
      <c r="B2" s="86"/>
      <c r="C2" s="86"/>
      <c r="D2" s="86"/>
      <c r="E2" s="86"/>
      <c r="F2" s="86"/>
      <c r="G2" s="86"/>
    </row>
    <row r="3" s="1" customFormat="1" ht="29" customHeight="1" spans="1:7">
      <c r="A3" s="331" t="s">
        <v>285</v>
      </c>
      <c r="B3" s="331"/>
      <c r="C3" s="331"/>
      <c r="D3" s="331"/>
      <c r="E3" s="331"/>
      <c r="F3" s="331"/>
      <c r="G3" s="331"/>
    </row>
    <row r="4" s="1" customFormat="1" ht="36" customHeight="1" spans="1:7">
      <c r="A4" s="332" t="s">
        <v>406</v>
      </c>
      <c r="B4" s="654" t="s">
        <v>429</v>
      </c>
      <c r="C4" s="655"/>
      <c r="D4" s="656"/>
      <c r="E4" s="332" t="s">
        <v>430</v>
      </c>
      <c r="F4" s="332"/>
      <c r="G4" s="332"/>
    </row>
    <row r="5" s="1" customFormat="1" ht="36" customHeight="1" spans="1:7">
      <c r="A5" s="332"/>
      <c r="B5" s="332" t="s">
        <v>287</v>
      </c>
      <c r="C5" s="332" t="s">
        <v>431</v>
      </c>
      <c r="D5" s="657" t="s">
        <v>293</v>
      </c>
      <c r="E5" s="657" t="s">
        <v>287</v>
      </c>
      <c r="F5" s="332" t="s">
        <v>431</v>
      </c>
      <c r="G5" s="657" t="s">
        <v>293</v>
      </c>
    </row>
    <row r="6" s="1" customFormat="1" ht="36" customHeight="1" spans="1:7">
      <c r="A6" s="334" t="s">
        <v>414</v>
      </c>
      <c r="B6" s="334">
        <v>428755</v>
      </c>
      <c r="C6" s="913">
        <v>440675</v>
      </c>
      <c r="D6" s="660">
        <f>ROUND((C6-B6)/B6,3)</f>
        <v>0.028</v>
      </c>
      <c r="E6" s="659">
        <v>732374</v>
      </c>
      <c r="F6" s="913">
        <v>678646</v>
      </c>
      <c r="G6" s="660">
        <f>ROUND((F6-E6)/E6,3)</f>
        <v>-0.073</v>
      </c>
    </row>
    <row r="7" s="1" customFormat="1" spans="1:7">
      <c r="C7" s="338"/>
      <c r="D7" s="338"/>
      <c r="E7" s="338"/>
    </row>
    <row r="8" s="1" customFormat="1" spans="1:7">
      <c r="C8" s="338"/>
      <c r="D8" s="338"/>
      <c r="E8" s="338"/>
    </row>
    <row r="9" s="1" customFormat="1" spans="1:7">
      <c r="C9" s="338"/>
      <c r="D9" s="338"/>
      <c r="E9" s="338"/>
      <c r="F9" s="338"/>
    </row>
    <row r="10" s="1" customFormat="1" spans="1:7">
      <c r="C10" s="338"/>
      <c r="D10" s="338"/>
      <c r="E10" s="338"/>
    </row>
    <row r="11" s="1" customFormat="1" spans="1:7">
      <c r="C11" s="338"/>
      <c r="D11" s="338"/>
      <c r="E11" s="338"/>
    </row>
    <row r="12" s="1" customFormat="1" spans="1:7">
      <c r="C12" s="338"/>
      <c r="D12" s="338"/>
      <c r="E12" s="338"/>
    </row>
    <row r="13" s="1" customFormat="1" spans="1:7">
      <c r="C13" s="338"/>
      <c r="D13" s="338"/>
      <c r="E13" s="338"/>
    </row>
    <row r="14" s="1" customFormat="1" spans="1:7">
      <c r="C14" s="338"/>
      <c r="D14" s="338"/>
      <c r="E14" s="338"/>
    </row>
    <row r="15" s="1" customFormat="1" spans="1:7">
      <c r="C15" s="338"/>
      <c r="D15" s="338"/>
      <c r="E15" s="338"/>
    </row>
    <row r="16" s="1" customFormat="1" spans="1:7">
      <c r="C16" s="338"/>
      <c r="D16" s="338"/>
      <c r="E16" s="338"/>
    </row>
    <row r="17" s="1" customFormat="1" spans="3:5">
      <c r="C17" s="338"/>
      <c r="D17" s="338"/>
      <c r="E17" s="338"/>
    </row>
    <row r="18" s="1" customFormat="1" spans="3:5">
      <c r="C18" s="338"/>
      <c r="D18" s="338"/>
      <c r="E18" s="338"/>
    </row>
    <row r="19" s="1" customFormat="1" spans="3:5">
      <c r="C19" s="338"/>
      <c r="D19" s="338"/>
      <c r="E19" s="338"/>
    </row>
    <row r="20" s="1" customFormat="1" spans="3:5">
      <c r="C20" s="338"/>
      <c r="D20" s="338"/>
      <c r="E20" s="338"/>
    </row>
    <row r="21" s="1" customFormat="1" spans="3:5">
      <c r="C21" s="338"/>
      <c r="D21" s="338"/>
      <c r="E21" s="338"/>
    </row>
    <row r="22" s="1" customFormat="1" spans="3:5">
      <c r="C22" s="338"/>
      <c r="D22" s="338"/>
      <c r="E22" s="338"/>
    </row>
    <row r="23" s="1" customFormat="1" spans="3:5">
      <c r="C23" s="338"/>
      <c r="D23" s="338"/>
      <c r="E23" s="338"/>
    </row>
    <row r="24" s="1" customFormat="1" spans="3:5">
      <c r="C24" s="338"/>
      <c r="D24" s="338"/>
      <c r="E24" s="338"/>
    </row>
    <row r="25" s="1" customFormat="1" spans="3:5">
      <c r="C25" s="338"/>
      <c r="D25" s="338"/>
      <c r="E25" s="338"/>
    </row>
    <row r="26" s="1" customFormat="1" spans="3:5">
      <c r="C26" s="338"/>
      <c r="D26" s="338"/>
      <c r="E26" s="338"/>
    </row>
    <row r="27" s="1" customFormat="1" spans="3:5">
      <c r="C27" s="338"/>
      <c r="D27" s="338"/>
      <c r="E27" s="338"/>
    </row>
    <row r="28" s="1" customFormat="1" spans="3:5">
      <c r="C28" s="338"/>
      <c r="D28" s="338"/>
      <c r="E28" s="338"/>
    </row>
    <row r="29" s="1" customFormat="1" spans="3:5">
      <c r="C29" s="338"/>
      <c r="D29" s="338"/>
      <c r="E29" s="338"/>
    </row>
  </sheetData>
  <mergeCells count="5">
    <mergeCell ref="A2:G2"/>
    <mergeCell ref="A3:G3"/>
    <mergeCell ref="B4:D4"/>
    <mergeCell ref="E4:G4"/>
    <mergeCell ref="A4:A5"/>
  </mergeCells>
  <printOptions horizontalCentered="1"/>
  <pageMargins left="0.393055555555556" right="0.393055555555556" top="0.393055555555556" bottom="0.393055555555556" header="0.5" footer="0.5"/>
  <pageSetup paperSize="9"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
  <sheetViews>
    <sheetView workbookViewId="0">
      <selection activeCell="M5" sqref="M5"/>
    </sheetView>
  </sheetViews>
  <sheetFormatPr defaultColWidth="10" defaultRowHeight="14.25" outlineLevelRow="4"/>
  <cols>
    <col min="1" max="1" width="8.55238095238095" style="451" customWidth="1"/>
    <col min="2" max="2" width="9" style="451" customWidth="1"/>
    <col min="3" max="3" width="7.78095238095238" style="451" customWidth="1"/>
    <col min="4" max="4" width="7.11428571428571" style="451" customWidth="1"/>
    <col min="5" max="5" width="7.78095238095238" style="451" customWidth="1"/>
    <col min="6" max="6" width="6.66666666666667" style="451" customWidth="1"/>
    <col min="7" max="7" width="7.78095238095238" style="451" customWidth="1"/>
    <col min="8" max="8" width="9.11428571428571" style="451" customWidth="1"/>
    <col min="9" max="9" width="6.78095238095238" style="451" customWidth="1"/>
    <col min="10" max="10" width="8.66666666666667" style="451" customWidth="1"/>
    <col min="11" max="11" width="7" style="451" customWidth="1"/>
    <col min="12" max="13" width="7.78095238095238" style="451" customWidth="1"/>
    <col min="14" max="14" width="8.11428571428571" style="451" customWidth="1"/>
    <col min="15" max="15" width="7.78095238095238" style="451" customWidth="1"/>
    <col min="16" max="16" width="8.33333333333333" style="451" customWidth="1"/>
    <col min="17" max="17" width="10" style="451" customWidth="1"/>
    <col min="18" max="16364" width="10" style="451"/>
    <col min="16365" max="16381" width="10" style="1"/>
  </cols>
  <sheetData>
    <row r="1" s="445" customFormat="1" ht="22" customHeight="1" spans="1:17">
      <c r="A1" s="453" t="s">
        <v>432</v>
      </c>
      <c r="B1" s="518"/>
      <c r="C1" s="454"/>
      <c r="D1" s="454"/>
      <c r="E1" s="454"/>
      <c r="F1" s="454"/>
      <c r="G1" s="454"/>
      <c r="H1" s="454"/>
      <c r="I1" s="454"/>
      <c r="J1" s="454"/>
    </row>
    <row r="2" s="446" customFormat="1" ht="27" customHeight="1" spans="1:17">
      <c r="A2" s="456" t="s">
        <v>433</v>
      </c>
      <c r="B2" s="456"/>
      <c r="C2" s="456"/>
      <c r="D2" s="456"/>
      <c r="E2" s="456"/>
      <c r="F2" s="456"/>
      <c r="G2" s="456"/>
      <c r="H2" s="456"/>
      <c r="I2" s="456"/>
      <c r="J2" s="456"/>
      <c r="K2" s="456"/>
      <c r="L2" s="456"/>
      <c r="M2" s="456"/>
      <c r="N2" s="456"/>
      <c r="O2" s="456"/>
      <c r="P2" s="456"/>
      <c r="Q2" s="456"/>
    </row>
    <row r="3" s="447" customFormat="1" ht="28" customHeight="1" spans="1:17">
      <c r="A3" s="904" t="s">
        <v>285</v>
      </c>
      <c r="B3" s="904"/>
      <c r="C3" s="904"/>
      <c r="D3" s="904"/>
      <c r="E3" s="904"/>
      <c r="F3" s="904"/>
      <c r="G3" s="904"/>
      <c r="H3" s="904"/>
      <c r="I3" s="904"/>
      <c r="J3" s="904"/>
      <c r="K3" s="904"/>
      <c r="L3" s="904"/>
      <c r="M3" s="904"/>
      <c r="N3" s="904"/>
      <c r="O3" s="904"/>
      <c r="P3" s="904"/>
      <c r="Q3" s="904"/>
    </row>
    <row r="4" s="448" customFormat="1" ht="77" customHeight="1" spans="1:17">
      <c r="A4" s="905" t="s">
        <v>434</v>
      </c>
      <c r="B4" s="906" t="s">
        <v>435</v>
      </c>
      <c r="C4" s="907" t="s">
        <v>436</v>
      </c>
      <c r="D4" s="907" t="s">
        <v>437</v>
      </c>
      <c r="E4" s="907" t="s">
        <v>438</v>
      </c>
      <c r="F4" s="907" t="s">
        <v>439</v>
      </c>
      <c r="G4" s="907" t="s">
        <v>440</v>
      </c>
      <c r="H4" s="907" t="s">
        <v>441</v>
      </c>
      <c r="I4" s="907" t="s">
        <v>442</v>
      </c>
      <c r="J4" s="907" t="s">
        <v>443</v>
      </c>
      <c r="K4" s="908" t="s">
        <v>444</v>
      </c>
      <c r="L4" s="908" t="s">
        <v>445</v>
      </c>
      <c r="M4" s="908" t="s">
        <v>446</v>
      </c>
      <c r="N4" s="908" t="s">
        <v>447</v>
      </c>
      <c r="O4" s="908" t="s">
        <v>448</v>
      </c>
      <c r="P4" s="908" t="s">
        <v>449</v>
      </c>
      <c r="Q4" s="908" t="s">
        <v>450</v>
      </c>
    </row>
    <row r="5" s="903" customFormat="1" ht="36" customHeight="1" spans="1:17">
      <c r="A5" s="909" t="s">
        <v>414</v>
      </c>
      <c r="B5" s="910">
        <f>SUM(C5:Q5)</f>
        <v>12712</v>
      </c>
      <c r="C5" s="911">
        <v>279</v>
      </c>
      <c r="D5" s="911">
        <v>0</v>
      </c>
      <c r="E5" s="911">
        <v>314</v>
      </c>
      <c r="F5" s="911">
        <v>0</v>
      </c>
      <c r="G5" s="911">
        <v>0</v>
      </c>
      <c r="H5" s="911">
        <v>70</v>
      </c>
      <c r="I5" s="911">
        <v>198</v>
      </c>
      <c r="J5" s="911">
        <v>2159</v>
      </c>
      <c r="K5" s="912">
        <v>35</v>
      </c>
      <c r="L5" s="912">
        <v>2280</v>
      </c>
      <c r="M5" s="912">
        <v>628</v>
      </c>
      <c r="N5" s="912">
        <v>1283</v>
      </c>
      <c r="O5" s="912">
        <v>600</v>
      </c>
      <c r="P5" s="912">
        <v>0</v>
      </c>
      <c r="Q5" s="912">
        <v>4866</v>
      </c>
    </row>
  </sheetData>
  <mergeCells count="3">
    <mergeCell ref="A1:B1"/>
    <mergeCell ref="A2:Q2"/>
    <mergeCell ref="A3:Q3"/>
  </mergeCells>
  <printOptions horizontalCentered="1"/>
  <pageMargins left="0.393055555555556" right="0.393055555555556" top="0.393055555555556" bottom="0.393055555555556" header="0.5" footer="0.5"/>
  <pageSetup paperSize="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workbookViewId="0">
      <pane ySplit="4" topLeftCell="A5" activePane="bottomLeft" state="frozen"/>
      <selection/>
      <selection pane="bottomLeft" activeCell="A10" sqref="A10"/>
    </sheetView>
  </sheetViews>
  <sheetFormatPr defaultColWidth="10.2857142857143" defaultRowHeight="21" customHeight="1" outlineLevelCol="7"/>
  <cols>
    <col min="1" max="1" width="37.552380952381" style="834" customWidth="1"/>
    <col min="2" max="3" width="16.7809523809524" style="834" customWidth="1"/>
    <col min="4" max="4" width="16.7809523809524" style="844" customWidth="1"/>
    <col min="5" max="16384" width="10.2857142857143" style="834"/>
  </cols>
  <sheetData>
    <row r="1" s="834" customFormat="1" ht="24" customHeight="1" spans="1:4">
      <c r="A1" s="843" t="s">
        <v>451</v>
      </c>
      <c r="B1" s="843"/>
      <c r="C1" s="843"/>
      <c r="D1" s="844"/>
    </row>
    <row r="2" s="835" customFormat="1" ht="24.95" customHeight="1" spans="1:4">
      <c r="A2" s="845" t="s">
        <v>452</v>
      </c>
      <c r="B2" s="845"/>
      <c r="C2" s="845"/>
      <c r="D2" s="846"/>
    </row>
    <row r="3" s="836" customFormat="1" ht="25" customHeight="1" spans="1:4">
      <c r="A3" s="883" t="s">
        <v>285</v>
      </c>
      <c r="B3" s="883"/>
      <c r="C3" s="883"/>
      <c r="D3" s="884"/>
    </row>
    <row r="4" s="837" customFormat="1" customHeight="1" spans="1:4">
      <c r="A4" s="895" t="s">
        <v>365</v>
      </c>
      <c r="B4" s="895" t="s">
        <v>290</v>
      </c>
      <c r="C4" s="849" t="s">
        <v>453</v>
      </c>
      <c r="D4" s="850" t="s">
        <v>454</v>
      </c>
    </row>
    <row r="5" s="841" customFormat="1" customHeight="1" spans="1:4">
      <c r="A5" s="875" t="s">
        <v>294</v>
      </c>
      <c r="B5" s="876">
        <f>SUM(B6:B19)</f>
        <v>236381</v>
      </c>
      <c r="C5" s="876">
        <f>SUM(C6:C19)</f>
        <v>238743</v>
      </c>
      <c r="D5" s="856">
        <f t="shared" ref="D5:D8" si="0">(C5-B5)/B5</f>
        <v>0.00999234287019684</v>
      </c>
    </row>
    <row r="6" s="838" customFormat="1" customHeight="1" spans="1:4">
      <c r="A6" s="877" t="s">
        <v>295</v>
      </c>
      <c r="B6" s="878">
        <f>'1一般'!E7</f>
        <v>72153</v>
      </c>
      <c r="C6" s="878">
        <v>72875</v>
      </c>
      <c r="D6" s="853">
        <f t="shared" si="0"/>
        <v>0.0100065139356645</v>
      </c>
    </row>
    <row r="7" s="838" customFormat="1" customHeight="1" spans="1:4">
      <c r="A7" s="877" t="s">
        <v>296</v>
      </c>
      <c r="B7" s="878">
        <f>'1一般'!E8</f>
        <v>21949</v>
      </c>
      <c r="C7" s="878">
        <v>22168</v>
      </c>
      <c r="D7" s="853">
        <f t="shared" si="0"/>
        <v>0.00997767552052485</v>
      </c>
    </row>
    <row r="8" s="838" customFormat="1" customHeight="1" spans="1:4">
      <c r="A8" s="877" t="s">
        <v>297</v>
      </c>
      <c r="B8" s="878">
        <f>'1一般'!E9</f>
        <v>8167</v>
      </c>
      <c r="C8" s="878">
        <v>8249</v>
      </c>
      <c r="D8" s="853">
        <f t="shared" si="0"/>
        <v>0.0100404065140198</v>
      </c>
    </row>
    <row r="9" s="838" customFormat="1" customHeight="1" spans="1:4">
      <c r="A9" s="877" t="s">
        <v>298</v>
      </c>
      <c r="B9" s="878">
        <f>'1一般'!E10</f>
        <v>3625</v>
      </c>
      <c r="C9" s="878">
        <v>3661</v>
      </c>
      <c r="D9" s="853">
        <f t="shared" ref="D6:D28" si="1">(C9-B9)/B9</f>
        <v>0.00993103448275862</v>
      </c>
    </row>
    <row r="10" s="838" customFormat="1" customHeight="1" spans="1:4">
      <c r="A10" s="877" t="s">
        <v>299</v>
      </c>
      <c r="B10" s="878">
        <f>'1一般'!E11</f>
        <v>9249</v>
      </c>
      <c r="C10" s="878">
        <v>9341</v>
      </c>
      <c r="D10" s="853">
        <f t="shared" si="1"/>
        <v>0.00994702129959996</v>
      </c>
    </row>
    <row r="11" s="838" customFormat="1" customHeight="1" spans="1:4">
      <c r="A11" s="877" t="s">
        <v>300</v>
      </c>
      <c r="B11" s="878">
        <f>'1一般'!E12</f>
        <v>19012</v>
      </c>
      <c r="C11" s="878">
        <v>19202</v>
      </c>
      <c r="D11" s="853">
        <f t="shared" si="1"/>
        <v>0.00999368819692826</v>
      </c>
    </row>
    <row r="12" s="838" customFormat="1" customHeight="1" spans="1:4">
      <c r="A12" s="877" t="s">
        <v>301</v>
      </c>
      <c r="B12" s="878">
        <f>'1一般'!E13</f>
        <v>5249</v>
      </c>
      <c r="C12" s="878">
        <v>5301</v>
      </c>
      <c r="D12" s="853">
        <f t="shared" si="1"/>
        <v>0.009906648885502</v>
      </c>
    </row>
    <row r="13" s="838" customFormat="1" customHeight="1" spans="1:4">
      <c r="A13" s="877" t="s">
        <v>302</v>
      </c>
      <c r="B13" s="878">
        <f>'1一般'!E14</f>
        <v>58809</v>
      </c>
      <c r="C13" s="878">
        <v>59397</v>
      </c>
      <c r="D13" s="853">
        <f t="shared" si="1"/>
        <v>0.00999846962199663</v>
      </c>
    </row>
    <row r="14" s="838" customFormat="1" customHeight="1" spans="1:4">
      <c r="A14" s="877" t="s">
        <v>303</v>
      </c>
      <c r="B14" s="878">
        <f>'1一般'!E15</f>
        <v>2280</v>
      </c>
      <c r="C14" s="878">
        <v>2303</v>
      </c>
      <c r="D14" s="853">
        <f t="shared" si="1"/>
        <v>0.0100877192982456</v>
      </c>
    </row>
    <row r="15" s="838" customFormat="1" customHeight="1" spans="1:4">
      <c r="A15" s="877" t="s">
        <v>304</v>
      </c>
      <c r="B15" s="878">
        <f>'1一般'!E16</f>
        <v>6543</v>
      </c>
      <c r="C15" s="878">
        <v>6608</v>
      </c>
      <c r="D15" s="853">
        <f t="shared" si="1"/>
        <v>0.00993428091089714</v>
      </c>
    </row>
    <row r="16" s="838" customFormat="1" customHeight="1" spans="1:4">
      <c r="A16" s="877" t="s">
        <v>305</v>
      </c>
      <c r="B16" s="878">
        <f>'1一般'!E17</f>
        <v>807</v>
      </c>
      <c r="C16" s="878">
        <v>815</v>
      </c>
      <c r="D16" s="853">
        <f t="shared" si="1"/>
        <v>0.00991325898389095</v>
      </c>
    </row>
    <row r="17" s="838" customFormat="1" customHeight="1" spans="1:4">
      <c r="A17" s="877" t="s">
        <v>306</v>
      </c>
      <c r="B17" s="878">
        <f>'1一般'!E18</f>
        <v>26916</v>
      </c>
      <c r="C17" s="878">
        <v>27185</v>
      </c>
      <c r="D17" s="853">
        <f t="shared" si="1"/>
        <v>0.00999405558032397</v>
      </c>
    </row>
    <row r="18" s="838" customFormat="1" customHeight="1" spans="1:4">
      <c r="A18" s="877" t="s">
        <v>307</v>
      </c>
      <c r="B18" s="878">
        <f>'1一般'!E19</f>
        <v>1622</v>
      </c>
      <c r="C18" s="878">
        <v>1638</v>
      </c>
      <c r="D18" s="853">
        <f t="shared" si="1"/>
        <v>0.00986436498150432</v>
      </c>
    </row>
    <row r="19" s="838" customFormat="1" customHeight="1" spans="1:4">
      <c r="A19" s="877" t="s">
        <v>308</v>
      </c>
      <c r="B19" s="878"/>
      <c r="C19" s="878"/>
      <c r="D19" s="853"/>
    </row>
    <row r="20" s="841" customFormat="1" customHeight="1" spans="1:4">
      <c r="A20" s="875" t="s">
        <v>309</v>
      </c>
      <c r="B20" s="876">
        <f>SUM(B21:B28)</f>
        <v>204294</v>
      </c>
      <c r="C20" s="876">
        <f>SUM(C21:C28)</f>
        <v>210749</v>
      </c>
      <c r="D20" s="856">
        <f t="shared" si="1"/>
        <v>0.0315966205566488</v>
      </c>
    </row>
    <row r="21" s="838" customFormat="1" customHeight="1" spans="1:4">
      <c r="A21" s="877" t="s">
        <v>310</v>
      </c>
      <c r="B21" s="878">
        <f>'1一般'!E22</f>
        <v>9838</v>
      </c>
      <c r="C21" s="880">
        <v>10149</v>
      </c>
      <c r="D21" s="853">
        <f t="shared" si="1"/>
        <v>0.0316121162837975</v>
      </c>
    </row>
    <row r="22" s="838" customFormat="1" customHeight="1" spans="1:4">
      <c r="A22" s="877" t="s">
        <v>311</v>
      </c>
      <c r="B22" s="878">
        <f>'1一般'!E23</f>
        <v>4429</v>
      </c>
      <c r="C22" s="880">
        <v>4569</v>
      </c>
      <c r="D22" s="853">
        <f t="shared" si="1"/>
        <v>0.031609844208625</v>
      </c>
    </row>
    <row r="23" s="838" customFormat="1" customHeight="1" spans="1:4">
      <c r="A23" s="877" t="s">
        <v>312</v>
      </c>
      <c r="B23" s="878">
        <f>'1一般'!E24</f>
        <v>37986</v>
      </c>
      <c r="C23" s="880">
        <v>39186</v>
      </c>
      <c r="D23" s="853">
        <f t="shared" si="1"/>
        <v>0.0315905860053704</v>
      </c>
    </row>
    <row r="24" s="838" customFormat="1" customHeight="1" spans="1:4">
      <c r="A24" s="877" t="s">
        <v>313</v>
      </c>
      <c r="B24" s="878"/>
      <c r="C24" s="880"/>
      <c r="D24" s="853"/>
    </row>
    <row r="25" s="838" customFormat="1" customHeight="1" spans="1:4">
      <c r="A25" s="877" t="s">
        <v>314</v>
      </c>
      <c r="B25" s="878">
        <f>'1一般'!E26</f>
        <v>152003</v>
      </c>
      <c r="C25" s="880">
        <v>156806</v>
      </c>
      <c r="D25" s="853">
        <f t="shared" si="1"/>
        <v>0.0315980605645941</v>
      </c>
    </row>
    <row r="26" s="838" customFormat="1" customHeight="1" spans="1:4">
      <c r="A26" s="877" t="s">
        <v>315</v>
      </c>
      <c r="B26" s="878"/>
      <c r="C26" s="878"/>
      <c r="D26" s="853"/>
    </row>
    <row r="27" s="838" customFormat="1" customHeight="1" spans="1:4">
      <c r="A27" s="877" t="s">
        <v>316</v>
      </c>
      <c r="B27" s="878">
        <f>'1一般'!E28</f>
        <v>31</v>
      </c>
      <c r="C27" s="878">
        <v>32</v>
      </c>
      <c r="D27" s="853">
        <f>(C27-B27)/B27</f>
        <v>0.032258064516129</v>
      </c>
    </row>
    <row r="28" s="838" customFormat="1" customHeight="1" spans="1:4">
      <c r="A28" s="877" t="s">
        <v>317</v>
      </c>
      <c r="B28" s="878">
        <v>7</v>
      </c>
      <c r="C28" s="878">
        <v>7</v>
      </c>
      <c r="D28" s="853">
        <f>(C28-B28)/B28</f>
        <v>0</v>
      </c>
    </row>
    <row r="29" s="841" customFormat="1" customHeight="1" spans="1:4">
      <c r="A29" s="896" t="s">
        <v>455</v>
      </c>
      <c r="B29" s="896">
        <f>SUM(B5,B20)</f>
        <v>440675</v>
      </c>
      <c r="C29" s="896">
        <f>SUM(C5,C20)</f>
        <v>449492</v>
      </c>
      <c r="D29" s="856">
        <f>(C29-B29)/B29</f>
        <v>0.0200079423611505</v>
      </c>
    </row>
    <row r="30" s="839" customFormat="1" customHeight="1" spans="1:4">
      <c r="A30" s="897" t="s">
        <v>319</v>
      </c>
      <c r="B30" s="898">
        <f>SUM(B31:B37)</f>
        <v>1003458</v>
      </c>
      <c r="C30" s="898">
        <f>SUM(C31:C37)</f>
        <v>682515</v>
      </c>
      <c r="D30" s="856"/>
    </row>
    <row r="31" s="840" customFormat="1" customHeight="1" spans="1:4">
      <c r="A31" s="695" t="s">
        <v>320</v>
      </c>
      <c r="B31" s="878">
        <f>'1一般'!E32</f>
        <v>52250</v>
      </c>
      <c r="C31" s="880">
        <v>28735</v>
      </c>
      <c r="D31" s="853"/>
    </row>
    <row r="32" s="838" customFormat="1" customHeight="1" spans="1:4">
      <c r="A32" s="899" t="s">
        <v>321</v>
      </c>
      <c r="B32" s="878">
        <f>'1一般'!E33</f>
        <v>58833</v>
      </c>
      <c r="C32" s="880">
        <v>58833</v>
      </c>
      <c r="D32" s="364"/>
    </row>
    <row r="33" s="838" customFormat="1" customHeight="1" spans="1:8">
      <c r="A33" s="899" t="s">
        <v>322</v>
      </c>
      <c r="B33" s="878">
        <f>'1一般'!E34</f>
        <v>162881</v>
      </c>
      <c r="C33" s="880">
        <v>160000</v>
      </c>
      <c r="D33" s="853"/>
    </row>
    <row r="34" s="838" customFormat="1" customHeight="1" spans="1:8">
      <c r="A34" s="899" t="s">
        <v>323</v>
      </c>
      <c r="B34" s="878">
        <f>'1一般'!E35</f>
        <v>12712</v>
      </c>
      <c r="C34" s="880">
        <v>12000</v>
      </c>
      <c r="D34" s="853"/>
    </row>
    <row r="35" s="838" customFormat="1" customHeight="1" spans="1:8">
      <c r="A35" s="899" t="s">
        <v>324</v>
      </c>
      <c r="B35" s="878">
        <f>'1一般'!E36</f>
        <v>324151</v>
      </c>
      <c r="C35" s="880">
        <v>130000</v>
      </c>
      <c r="D35" s="364"/>
    </row>
    <row r="36" s="838" customFormat="1" customHeight="1" spans="1:8">
      <c r="A36" s="899" t="s">
        <v>325</v>
      </c>
      <c r="B36" s="878">
        <f>'1一般'!E37</f>
        <v>260844</v>
      </c>
      <c r="C36" s="880">
        <v>130000</v>
      </c>
      <c r="D36" s="364"/>
    </row>
    <row r="37" s="838" customFormat="1" customHeight="1" spans="1:8">
      <c r="A37" s="899" t="s">
        <v>326</v>
      </c>
      <c r="B37" s="878">
        <f>'1一般'!E38</f>
        <v>131787</v>
      </c>
      <c r="C37" s="880">
        <v>162947</v>
      </c>
      <c r="D37" s="853"/>
    </row>
    <row r="38" s="841" customFormat="1" customHeight="1" spans="1:8">
      <c r="A38" s="697" t="s">
        <v>327</v>
      </c>
      <c r="B38" s="898">
        <f>B29+B30</f>
        <v>1444133</v>
      </c>
      <c r="C38" s="898">
        <f>C29+C30</f>
        <v>1132007</v>
      </c>
      <c r="D38" s="856"/>
      <c r="H38" s="838"/>
    </row>
    <row r="39" s="838" customFormat="1" ht="28" customHeight="1" spans="1:8">
      <c r="A39" s="900"/>
      <c r="B39" s="900"/>
      <c r="C39" s="900"/>
      <c r="D39" s="901"/>
    </row>
    <row r="40" s="838" customFormat="1" customHeight="1" spans="1:8">
      <c r="D40" s="902"/>
    </row>
    <row r="41" s="838" customFormat="1" customHeight="1" spans="1:8">
      <c r="D41" s="902"/>
    </row>
    <row r="42" s="838" customFormat="1" customHeight="1" spans="1:8">
      <c r="D42" s="902"/>
    </row>
    <row r="43" s="838" customFormat="1" customHeight="1" spans="1:8">
      <c r="D43" s="902"/>
    </row>
    <row r="44" s="838" customFormat="1" customHeight="1" spans="1:8">
      <c r="D44" s="902"/>
    </row>
  </sheetData>
  <mergeCells count="3">
    <mergeCell ref="A2:D2"/>
    <mergeCell ref="A3:D3"/>
    <mergeCell ref="A39:D39"/>
  </mergeCells>
  <printOptions horizontalCentered="1"/>
  <pageMargins left="0.393055555555556" right="0.393055555555556" top="0.393055555555556" bottom="0.393055555555556" header="0.310416666666667" footer="0.310416666666667"/>
  <pageSetup paperSize="9" orientation="portrait" useFirstPageNumber="1" errors="NA" horizontalDpi="600" verticalDpi="6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4"/>
  <sheetViews>
    <sheetView workbookViewId="0">
      <pane ySplit="4" topLeftCell="A18" activePane="bottomLeft" state="frozen"/>
      <selection/>
      <selection pane="bottomLeft" activeCell="A3" sqref="A3:D3"/>
    </sheetView>
  </sheetViews>
  <sheetFormatPr defaultColWidth="10.2857142857143" defaultRowHeight="21" customHeight="1" outlineLevelCol="3"/>
  <cols>
    <col min="1" max="1" width="48.1809523809524" style="834" customWidth="1"/>
    <col min="2" max="3" width="16.7809523809524" style="834" customWidth="1"/>
    <col min="4" max="4" width="16.7809523809524" style="842" customWidth="1"/>
    <col min="5" max="16384" width="10.2857142857143" style="834"/>
  </cols>
  <sheetData>
    <row r="1" s="834" customFormat="1" ht="24" customHeight="1" spans="1:4">
      <c r="A1" s="843" t="s">
        <v>456</v>
      </c>
      <c r="B1" s="843"/>
      <c r="C1" s="843"/>
      <c r="D1" s="844"/>
    </row>
    <row r="2" s="835" customFormat="1" ht="24.95" customHeight="1" spans="1:4">
      <c r="A2" s="845" t="s">
        <v>457</v>
      </c>
      <c r="B2" s="845"/>
      <c r="C2" s="845"/>
      <c r="D2" s="846"/>
    </row>
    <row r="3" s="836" customFormat="1" ht="25" customHeight="1" spans="1:4">
      <c r="A3" s="883" t="s">
        <v>285</v>
      </c>
      <c r="B3" s="883"/>
      <c r="C3" s="883"/>
      <c r="D3" s="884"/>
    </row>
    <row r="4" s="837" customFormat="1" ht="27.75" customHeight="1" spans="1:4">
      <c r="A4" s="885" t="s">
        <v>365</v>
      </c>
      <c r="B4" s="885" t="s">
        <v>290</v>
      </c>
      <c r="C4" s="849" t="s">
        <v>453</v>
      </c>
      <c r="D4" s="850" t="s">
        <v>454</v>
      </c>
    </row>
    <row r="5" s="838" customFormat="1" ht="24" customHeight="1" spans="1:4">
      <c r="A5" s="417" t="s">
        <v>330</v>
      </c>
      <c r="B5" s="886">
        <v>45849</v>
      </c>
      <c r="C5" s="852">
        <v>60387</v>
      </c>
      <c r="D5" s="856">
        <f>(C5-B5)/B5</f>
        <v>0.317084342079435</v>
      </c>
    </row>
    <row r="6" s="838" customFormat="1" ht="24" customHeight="1" spans="1:4">
      <c r="A6" s="417" t="s">
        <v>331</v>
      </c>
      <c r="B6" s="886">
        <v>245</v>
      </c>
      <c r="C6" s="852">
        <v>424</v>
      </c>
      <c r="D6" s="853">
        <f t="shared" ref="D6:D28" si="0">(C6-B6)/B6</f>
        <v>0.730612244897959</v>
      </c>
    </row>
    <row r="7" s="838" customFormat="1" ht="24" customHeight="1" spans="1:4">
      <c r="A7" s="417" t="s">
        <v>332</v>
      </c>
      <c r="B7" s="886">
        <v>3617</v>
      </c>
      <c r="C7" s="852">
        <v>6447</v>
      </c>
      <c r="D7" s="853">
        <f t="shared" si="0"/>
        <v>0.782416367155101</v>
      </c>
    </row>
    <row r="8" s="838" customFormat="1" ht="24" customHeight="1" spans="1:4">
      <c r="A8" s="417" t="s">
        <v>333</v>
      </c>
      <c r="B8" s="886">
        <v>192013</v>
      </c>
      <c r="C8" s="852">
        <v>192020</v>
      </c>
      <c r="D8" s="853">
        <f t="shared" si="0"/>
        <v>3.64558649674762e-5</v>
      </c>
    </row>
    <row r="9" s="838" customFormat="1" ht="24" customHeight="1" spans="1:4">
      <c r="A9" s="417" t="s">
        <v>334</v>
      </c>
      <c r="B9" s="886">
        <v>1638</v>
      </c>
      <c r="C9" s="852">
        <v>944</v>
      </c>
      <c r="D9" s="853">
        <f t="shared" si="0"/>
        <v>-0.423687423687424</v>
      </c>
    </row>
    <row r="10" s="838" customFormat="1" ht="24" customHeight="1" spans="1:4">
      <c r="A10" s="417" t="s">
        <v>335</v>
      </c>
      <c r="B10" s="886">
        <v>5853</v>
      </c>
      <c r="C10" s="852">
        <v>7956</v>
      </c>
      <c r="D10" s="853">
        <f t="shared" si="0"/>
        <v>0.359302921578678</v>
      </c>
    </row>
    <row r="11" s="838" customFormat="1" ht="24" customHeight="1" spans="1:4">
      <c r="A11" s="417" t="s">
        <v>336</v>
      </c>
      <c r="B11" s="886">
        <v>165915</v>
      </c>
      <c r="C11" s="852">
        <v>148434</v>
      </c>
      <c r="D11" s="853">
        <f t="shared" si="0"/>
        <v>-0.105361178916915</v>
      </c>
    </row>
    <row r="12" s="838" customFormat="1" ht="24" customHeight="1" spans="1:4">
      <c r="A12" s="417" t="s">
        <v>337</v>
      </c>
      <c r="B12" s="886">
        <v>64393</v>
      </c>
      <c r="C12" s="852">
        <v>64901</v>
      </c>
      <c r="D12" s="853">
        <f t="shared" si="0"/>
        <v>0.00788905626387961</v>
      </c>
    </row>
    <row r="13" s="838" customFormat="1" ht="24" customHeight="1" spans="1:4">
      <c r="A13" s="417" t="s">
        <v>338</v>
      </c>
      <c r="B13" s="886">
        <v>2220</v>
      </c>
      <c r="C13" s="852">
        <v>4385</v>
      </c>
      <c r="D13" s="853">
        <f t="shared" si="0"/>
        <v>0.975225225225225</v>
      </c>
    </row>
    <row r="14" s="838" customFormat="1" ht="24" customHeight="1" spans="1:4">
      <c r="A14" s="417" t="s">
        <v>339</v>
      </c>
      <c r="B14" s="886">
        <v>41355</v>
      </c>
      <c r="C14" s="852">
        <v>31205</v>
      </c>
      <c r="D14" s="853">
        <f t="shared" si="0"/>
        <v>-0.245435860234554</v>
      </c>
    </row>
    <row r="15" s="838" customFormat="1" ht="24" customHeight="1" spans="1:4">
      <c r="A15" s="417" t="s">
        <v>340</v>
      </c>
      <c r="B15" s="886">
        <v>84790</v>
      </c>
      <c r="C15" s="852">
        <v>84790</v>
      </c>
      <c r="D15" s="853">
        <f t="shared" si="0"/>
        <v>0</v>
      </c>
    </row>
    <row r="16" s="838" customFormat="1" ht="24" customHeight="1" spans="1:4">
      <c r="A16" s="417" t="s">
        <v>341</v>
      </c>
      <c r="B16" s="886">
        <v>2274</v>
      </c>
      <c r="C16" s="852">
        <v>9345</v>
      </c>
      <c r="D16" s="853">
        <f t="shared" si="0"/>
        <v>3.10949868073879</v>
      </c>
    </row>
    <row r="17" s="838" customFormat="1" ht="24" customHeight="1" spans="1:4">
      <c r="A17" s="417" t="s">
        <v>342</v>
      </c>
      <c r="B17" s="886">
        <v>684</v>
      </c>
      <c r="C17" s="852">
        <v>2607</v>
      </c>
      <c r="D17" s="853">
        <f t="shared" si="0"/>
        <v>2.81140350877193</v>
      </c>
    </row>
    <row r="18" s="838" customFormat="1" ht="24" customHeight="1" spans="1:4">
      <c r="A18" s="417" t="s">
        <v>343</v>
      </c>
      <c r="B18" s="886">
        <v>1138</v>
      </c>
      <c r="C18" s="852">
        <v>1314</v>
      </c>
      <c r="D18" s="853">
        <f t="shared" si="0"/>
        <v>0.154657293497364</v>
      </c>
    </row>
    <row r="19" s="838" customFormat="1" ht="24" customHeight="1" spans="1:4">
      <c r="A19" s="417" t="s">
        <v>344</v>
      </c>
      <c r="B19" s="886">
        <v>0</v>
      </c>
      <c r="C19" s="852">
        <v>48</v>
      </c>
      <c r="D19" s="853"/>
    </row>
    <row r="20" s="838" customFormat="1" ht="24" customHeight="1" spans="1:4">
      <c r="A20" s="417" t="s">
        <v>345</v>
      </c>
      <c r="B20" s="886">
        <v>0</v>
      </c>
      <c r="C20" s="852">
        <v>363</v>
      </c>
      <c r="D20" s="853"/>
    </row>
    <row r="21" s="838" customFormat="1" ht="24" customHeight="1" spans="1:4">
      <c r="A21" s="417" t="s">
        <v>346</v>
      </c>
      <c r="B21" s="886">
        <v>3081</v>
      </c>
      <c r="C21" s="852">
        <v>5150</v>
      </c>
      <c r="D21" s="853">
        <f t="shared" si="0"/>
        <v>0.671535215839013</v>
      </c>
    </row>
    <row r="22" s="838" customFormat="1" ht="24" customHeight="1" spans="1:4">
      <c r="A22" s="417" t="s">
        <v>347</v>
      </c>
      <c r="B22" s="886">
        <v>48127</v>
      </c>
      <c r="C22" s="852">
        <v>32042</v>
      </c>
      <c r="D22" s="853">
        <f t="shared" si="0"/>
        <v>-0.334219876576558</v>
      </c>
    </row>
    <row r="23" s="838" customFormat="1" ht="24" customHeight="1" spans="1:4">
      <c r="A23" s="417" t="s">
        <v>348</v>
      </c>
      <c r="B23" s="886">
        <v>780</v>
      </c>
      <c r="C23" s="852">
        <v>300</v>
      </c>
      <c r="D23" s="853">
        <f t="shared" si="0"/>
        <v>-0.615384615384615</v>
      </c>
    </row>
    <row r="24" s="838" customFormat="1" ht="24" customHeight="1" spans="1:4">
      <c r="A24" s="417" t="s">
        <v>349</v>
      </c>
      <c r="B24" s="886">
        <v>3238</v>
      </c>
      <c r="C24" s="852">
        <v>5541</v>
      </c>
      <c r="D24" s="853">
        <f t="shared" si="0"/>
        <v>0.71124150710315</v>
      </c>
    </row>
    <row r="25" s="838" customFormat="1" ht="24" customHeight="1" spans="1:4">
      <c r="A25" s="417" t="s">
        <v>350</v>
      </c>
      <c r="B25" s="437">
        <v>0</v>
      </c>
      <c r="C25" s="852">
        <v>8500</v>
      </c>
      <c r="D25" s="853"/>
    </row>
    <row r="26" s="838" customFormat="1" ht="24" customHeight="1" spans="1:4">
      <c r="A26" s="417" t="s">
        <v>351</v>
      </c>
      <c r="B26" s="886">
        <v>11431</v>
      </c>
      <c r="C26" s="852">
        <v>10606</v>
      </c>
      <c r="D26" s="853">
        <f t="shared" si="0"/>
        <v>-0.0721721634152743</v>
      </c>
    </row>
    <row r="27" s="838" customFormat="1" ht="24" customHeight="1" spans="1:4">
      <c r="A27" s="417" t="s">
        <v>352</v>
      </c>
      <c r="B27" s="886">
        <v>5</v>
      </c>
      <c r="C27" s="852">
        <v>32</v>
      </c>
      <c r="D27" s="853">
        <f t="shared" si="0"/>
        <v>5.4</v>
      </c>
    </row>
    <row r="28" s="838" customFormat="1" ht="24" customHeight="1" spans="1:4">
      <c r="A28" s="887" t="s">
        <v>458</v>
      </c>
      <c r="B28" s="887">
        <f>SUM(B5:B27)</f>
        <v>678646</v>
      </c>
      <c r="C28" s="887">
        <f>SUM(C5:C27)</f>
        <v>677741</v>
      </c>
      <c r="D28" s="856">
        <f t="shared" si="0"/>
        <v>-0.00133353766175591</v>
      </c>
    </row>
    <row r="29" s="839" customFormat="1" ht="24" customHeight="1" spans="1:4">
      <c r="A29" s="875" t="s">
        <v>354</v>
      </c>
      <c r="B29" s="859">
        <f>SUM(B30:B36)</f>
        <v>765487</v>
      </c>
      <c r="C29" s="859">
        <f>SUM(C30:C36)</f>
        <v>454266</v>
      </c>
      <c r="D29" s="853"/>
    </row>
    <row r="30" s="838" customFormat="1" ht="24" customHeight="1" spans="1:4">
      <c r="A30" s="888" t="s">
        <v>355</v>
      </c>
      <c r="B30" s="889">
        <v>56719</v>
      </c>
      <c r="C30" s="860">
        <v>32107</v>
      </c>
      <c r="D30" s="853"/>
    </row>
    <row r="31" s="838" customFormat="1" ht="24" customHeight="1" spans="1:4">
      <c r="A31" s="888" t="s">
        <v>356</v>
      </c>
      <c r="B31" s="889">
        <v>107784</v>
      </c>
      <c r="C31" s="860">
        <v>114000</v>
      </c>
      <c r="D31" s="853"/>
    </row>
    <row r="32" s="838" customFormat="1" ht="24" customHeight="1" spans="1:4">
      <c r="A32" s="865" t="s">
        <v>357</v>
      </c>
      <c r="B32" s="889">
        <v>438037</v>
      </c>
      <c r="C32" s="437">
        <v>208159</v>
      </c>
      <c r="D32" s="853"/>
    </row>
    <row r="33" s="838" customFormat="1" ht="24" customHeight="1" spans="1:4">
      <c r="A33" s="865" t="s">
        <v>358</v>
      </c>
      <c r="B33" s="437">
        <f>'2'!E34</f>
        <v>0</v>
      </c>
      <c r="C33" s="437">
        <v>0</v>
      </c>
      <c r="D33" s="853"/>
    </row>
    <row r="34" s="838" customFormat="1" ht="24" customHeight="1" spans="1:4">
      <c r="A34" s="865" t="s">
        <v>359</v>
      </c>
      <c r="B34" s="437">
        <f>'2'!E35</f>
        <v>0</v>
      </c>
      <c r="C34" s="437">
        <v>0</v>
      </c>
      <c r="D34" s="853"/>
    </row>
    <row r="35" s="838" customFormat="1" ht="24" customHeight="1" spans="1:4">
      <c r="A35" s="865" t="s">
        <v>360</v>
      </c>
      <c r="B35" s="437"/>
      <c r="C35" s="437">
        <v>0</v>
      </c>
      <c r="D35" s="853"/>
    </row>
    <row r="36" s="838" customFormat="1" ht="24" customHeight="1" spans="1:4">
      <c r="A36" s="888" t="s">
        <v>361</v>
      </c>
      <c r="B36" s="889">
        <v>162947</v>
      </c>
      <c r="C36" s="437">
        <v>100000</v>
      </c>
      <c r="D36" s="853"/>
    </row>
    <row r="37" s="838" customFormat="1" ht="24" customHeight="1" spans="1:4">
      <c r="A37" s="890" t="s">
        <v>362</v>
      </c>
      <c r="B37" s="891">
        <f>B28+B29</f>
        <v>1444133</v>
      </c>
      <c r="C37" s="891">
        <f>C28+C29</f>
        <v>1132007</v>
      </c>
      <c r="D37" s="892"/>
    </row>
    <row r="38" s="838" customFormat="1" ht="18" customHeight="1" spans="1:4">
      <c r="A38" s="893"/>
      <c r="B38" s="893"/>
      <c r="C38" s="893"/>
      <c r="D38" s="894"/>
    </row>
    <row r="39" s="838" customFormat="1" customHeight="1" spans="1:4">
      <c r="D39" s="866"/>
    </row>
    <row r="40" s="838" customFormat="1" customHeight="1" spans="1:4">
      <c r="D40" s="866"/>
    </row>
    <row r="41" s="838" customFormat="1" customHeight="1" spans="1:4">
      <c r="D41" s="866"/>
    </row>
    <row r="42" s="838" customFormat="1" customHeight="1" spans="1:4">
      <c r="D42" s="866"/>
    </row>
    <row r="43" s="838" customFormat="1" customHeight="1" spans="1:4">
      <c r="D43" s="866"/>
    </row>
    <row r="44" s="838" customFormat="1" customHeight="1" spans="1:4">
      <c r="D44" s="866"/>
    </row>
  </sheetData>
  <mergeCells count="3">
    <mergeCell ref="A2:D2"/>
    <mergeCell ref="A3:D3"/>
    <mergeCell ref="A38:D38"/>
  </mergeCells>
  <printOptions horizontalCentered="1"/>
  <pageMargins left="0.393055555555556" right="0.393055555555556" top="0.393055555555556" bottom="0.118055555555556" header="0.432638888888889" footer="0.0777777777777778"/>
  <pageSetup paperSize="9" fitToHeight="0" orientation="portrait" useFirstPageNumber="1" errors="NA"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D3" sqref="D3"/>
    </sheetView>
  </sheetViews>
  <sheetFormatPr defaultColWidth="9.80952380952381" defaultRowHeight="14.25" outlineLevelCol="3"/>
  <cols>
    <col min="1" max="1" width="43.4952380952381" style="591" customWidth="1"/>
    <col min="2" max="3" width="16.7809523809524" style="591" customWidth="1"/>
    <col min="4" max="4" width="16.7809523809524" style="868" customWidth="1"/>
    <col min="5" max="16384" width="9.80952380952381" style="591"/>
  </cols>
  <sheetData>
    <row r="1" s="587" customFormat="1" ht="24" customHeight="1" spans="1:4">
      <c r="A1" s="869" t="s">
        <v>459</v>
      </c>
      <c r="B1" s="869"/>
      <c r="C1" s="869"/>
      <c r="D1" s="870"/>
    </row>
    <row r="2" s="867" customFormat="1" ht="28" customHeight="1" spans="1:4">
      <c r="A2" s="871" t="s">
        <v>460</v>
      </c>
      <c r="B2" s="871"/>
      <c r="C2" s="871"/>
      <c r="D2" s="872"/>
    </row>
    <row r="3" s="547" customFormat="1" ht="24" customHeight="1" spans="1:4">
      <c r="A3" s="873"/>
      <c r="B3" s="873"/>
      <c r="C3" s="873"/>
      <c r="D3" s="874" t="s">
        <v>285</v>
      </c>
    </row>
    <row r="4" s="589" customFormat="1" ht="31" customHeight="1" spans="1:4">
      <c r="A4" s="353" t="s">
        <v>365</v>
      </c>
      <c r="B4" s="353" t="s">
        <v>290</v>
      </c>
      <c r="C4" s="353" t="s">
        <v>453</v>
      </c>
      <c r="D4" s="850" t="s">
        <v>454</v>
      </c>
    </row>
    <row r="5" s="841" customFormat="1" ht="21" customHeight="1" spans="1:4">
      <c r="A5" s="875" t="s">
        <v>461</v>
      </c>
      <c r="B5" s="876">
        <f>SUM(B6:B19)</f>
        <v>236381</v>
      </c>
      <c r="C5" s="876">
        <f>SUM(C6:C19)</f>
        <v>238743</v>
      </c>
      <c r="D5" s="856">
        <f t="shared" ref="D5:D22" si="0">(C5-B5)/B5</f>
        <v>0.00999234287019684</v>
      </c>
    </row>
    <row r="6" s="838" customFormat="1" ht="21" customHeight="1" spans="1:4">
      <c r="A6" s="877" t="s">
        <v>295</v>
      </c>
      <c r="B6" s="878">
        <v>72153</v>
      </c>
      <c r="C6" s="878">
        <v>72875</v>
      </c>
      <c r="D6" s="853">
        <f t="shared" si="0"/>
        <v>0.0100065139356645</v>
      </c>
    </row>
    <row r="7" s="838" customFormat="1" ht="21" customHeight="1" spans="1:4">
      <c r="A7" s="877" t="s">
        <v>296</v>
      </c>
      <c r="B7" s="878">
        <v>21949</v>
      </c>
      <c r="C7" s="878">
        <v>22168</v>
      </c>
      <c r="D7" s="853">
        <f t="shared" si="0"/>
        <v>0.00997767552052485</v>
      </c>
    </row>
    <row r="8" s="838" customFormat="1" ht="21" customHeight="1" spans="1:4">
      <c r="A8" s="877" t="s">
        <v>297</v>
      </c>
      <c r="B8" s="878">
        <v>8167</v>
      </c>
      <c r="C8" s="878">
        <v>8249</v>
      </c>
      <c r="D8" s="853">
        <f t="shared" si="0"/>
        <v>0.0100404065140198</v>
      </c>
    </row>
    <row r="9" s="838" customFormat="1" ht="21" customHeight="1" spans="1:4">
      <c r="A9" s="877" t="s">
        <v>298</v>
      </c>
      <c r="B9" s="878">
        <v>3625</v>
      </c>
      <c r="C9" s="878">
        <v>3661</v>
      </c>
      <c r="D9" s="853">
        <f t="shared" si="0"/>
        <v>0.00993103448275862</v>
      </c>
    </row>
    <row r="10" s="838" customFormat="1" ht="21" customHeight="1" spans="1:4">
      <c r="A10" s="877" t="s">
        <v>299</v>
      </c>
      <c r="B10" s="878">
        <v>9249</v>
      </c>
      <c r="C10" s="878">
        <v>9341</v>
      </c>
      <c r="D10" s="853">
        <f t="shared" si="0"/>
        <v>0.00994702129959996</v>
      </c>
    </row>
    <row r="11" s="838" customFormat="1" ht="21" customHeight="1" spans="1:4">
      <c r="A11" s="877" t="s">
        <v>300</v>
      </c>
      <c r="B11" s="878">
        <v>19012</v>
      </c>
      <c r="C11" s="878">
        <v>19202</v>
      </c>
      <c r="D11" s="853">
        <f t="shared" si="0"/>
        <v>0.00999368819692826</v>
      </c>
    </row>
    <row r="12" s="838" customFormat="1" ht="21" customHeight="1" spans="1:4">
      <c r="A12" s="877" t="s">
        <v>301</v>
      </c>
      <c r="B12" s="878">
        <v>5249</v>
      </c>
      <c r="C12" s="878">
        <v>5301</v>
      </c>
      <c r="D12" s="853">
        <f t="shared" si="0"/>
        <v>0.009906648885502</v>
      </c>
    </row>
    <row r="13" s="838" customFormat="1" ht="21" customHeight="1" spans="1:4">
      <c r="A13" s="877" t="s">
        <v>302</v>
      </c>
      <c r="B13" s="878">
        <v>58809</v>
      </c>
      <c r="C13" s="878">
        <v>59397</v>
      </c>
      <c r="D13" s="853">
        <f t="shared" si="0"/>
        <v>0.00999846962199663</v>
      </c>
    </row>
    <row r="14" s="838" customFormat="1" ht="21" customHeight="1" spans="1:4">
      <c r="A14" s="877" t="s">
        <v>303</v>
      </c>
      <c r="B14" s="878">
        <v>2280</v>
      </c>
      <c r="C14" s="878">
        <v>2303</v>
      </c>
      <c r="D14" s="853">
        <f t="shared" si="0"/>
        <v>0.0100877192982456</v>
      </c>
    </row>
    <row r="15" s="838" customFormat="1" ht="21" customHeight="1" spans="1:4">
      <c r="A15" s="877" t="s">
        <v>304</v>
      </c>
      <c r="B15" s="878">
        <v>6543</v>
      </c>
      <c r="C15" s="878">
        <v>6608</v>
      </c>
      <c r="D15" s="853">
        <f t="shared" si="0"/>
        <v>0.00993428091089714</v>
      </c>
    </row>
    <row r="16" s="838" customFormat="1" ht="21" customHeight="1" spans="1:4">
      <c r="A16" s="877" t="s">
        <v>305</v>
      </c>
      <c r="B16" s="878">
        <v>807</v>
      </c>
      <c r="C16" s="878">
        <v>815</v>
      </c>
      <c r="D16" s="853">
        <f t="shared" si="0"/>
        <v>0.00991325898389095</v>
      </c>
    </row>
    <row r="17" s="838" customFormat="1" ht="21" customHeight="1" spans="1:4">
      <c r="A17" s="877" t="s">
        <v>306</v>
      </c>
      <c r="B17" s="878">
        <v>26916</v>
      </c>
      <c r="C17" s="878">
        <v>27185</v>
      </c>
      <c r="D17" s="853">
        <f t="shared" si="0"/>
        <v>0.00999405558032397</v>
      </c>
    </row>
    <row r="18" s="838" customFormat="1" ht="21" customHeight="1" spans="1:4">
      <c r="A18" s="877" t="s">
        <v>307</v>
      </c>
      <c r="B18" s="878">
        <v>1622</v>
      </c>
      <c r="C18" s="878">
        <v>1638</v>
      </c>
      <c r="D18" s="853">
        <f t="shared" si="0"/>
        <v>0.00986436498150432</v>
      </c>
    </row>
    <row r="19" s="838" customFormat="1" ht="21" customHeight="1" spans="1:4">
      <c r="A19" s="877" t="s">
        <v>308</v>
      </c>
      <c r="B19" s="878"/>
      <c r="C19" s="878"/>
      <c r="D19" s="853"/>
    </row>
    <row r="20" s="590" customFormat="1" ht="26" customHeight="1" spans="1:4">
      <c r="A20" s="875" t="s">
        <v>462</v>
      </c>
      <c r="B20" s="806">
        <f>SUM(B21:B28)</f>
        <v>204294</v>
      </c>
      <c r="C20" s="806">
        <f>SUM(C21:C28)</f>
        <v>210749</v>
      </c>
      <c r="D20" s="853">
        <f t="shared" si="0"/>
        <v>0.0315966205566488</v>
      </c>
    </row>
    <row r="21" s="590" customFormat="1" ht="26" customHeight="1" spans="1:4">
      <c r="A21" s="879" t="s">
        <v>310</v>
      </c>
      <c r="B21" s="880">
        <v>9838</v>
      </c>
      <c r="C21" s="880">
        <v>10149</v>
      </c>
      <c r="D21" s="853">
        <f t="shared" si="0"/>
        <v>0.0316121162837975</v>
      </c>
    </row>
    <row r="22" s="590" customFormat="1" ht="26" customHeight="1" spans="1:4">
      <c r="A22" s="879" t="s">
        <v>311</v>
      </c>
      <c r="B22" s="880">
        <v>4429</v>
      </c>
      <c r="C22" s="880">
        <v>4569</v>
      </c>
      <c r="D22" s="853">
        <f t="shared" si="0"/>
        <v>0.031609844208625</v>
      </c>
    </row>
    <row r="23" s="590" customFormat="1" ht="26" customHeight="1" spans="1:4">
      <c r="A23" s="879" t="s">
        <v>312</v>
      </c>
      <c r="B23" s="880">
        <v>37986</v>
      </c>
      <c r="C23" s="880">
        <v>39186</v>
      </c>
      <c r="D23" s="853">
        <f t="shared" ref="D23:D29" si="1">(C23-B23)/B23</f>
        <v>0.0315905860053704</v>
      </c>
    </row>
    <row r="24" s="590" customFormat="1" ht="26" customHeight="1" spans="1:4">
      <c r="A24" s="879" t="s">
        <v>313</v>
      </c>
      <c r="B24" s="880"/>
      <c r="C24" s="880"/>
      <c r="D24" s="853"/>
    </row>
    <row r="25" s="590" customFormat="1" ht="26" customHeight="1" spans="1:4">
      <c r="A25" s="879" t="s">
        <v>314</v>
      </c>
      <c r="B25" s="880">
        <v>152003</v>
      </c>
      <c r="C25" s="880">
        <v>156806</v>
      </c>
      <c r="D25" s="853">
        <f t="shared" si="1"/>
        <v>0.0315980605645941</v>
      </c>
    </row>
    <row r="26" s="590" customFormat="1" ht="26" customHeight="1" spans="1:4">
      <c r="A26" s="879" t="s">
        <v>315</v>
      </c>
      <c r="B26" s="880"/>
      <c r="C26" s="880"/>
      <c r="D26" s="853"/>
    </row>
    <row r="27" s="590" customFormat="1" ht="26" customHeight="1" spans="1:4">
      <c r="A27" s="583" t="s">
        <v>316</v>
      </c>
      <c r="B27" s="880">
        <v>31</v>
      </c>
      <c r="C27" s="880">
        <v>32</v>
      </c>
      <c r="D27" s="853">
        <f t="shared" si="1"/>
        <v>0.032258064516129</v>
      </c>
    </row>
    <row r="28" s="590" customFormat="1" ht="26" customHeight="1" spans="1:4">
      <c r="A28" s="583" t="s">
        <v>317</v>
      </c>
      <c r="B28" s="880">
        <v>7</v>
      </c>
      <c r="C28" s="880">
        <v>7</v>
      </c>
      <c r="D28" s="853">
        <f t="shared" si="1"/>
        <v>0</v>
      </c>
    </row>
    <row r="29" s="589" customFormat="1" ht="26" customHeight="1" spans="1:4">
      <c r="A29" s="881" t="s">
        <v>318</v>
      </c>
      <c r="B29" s="646">
        <f>B20+B5</f>
        <v>440675</v>
      </c>
      <c r="C29" s="646">
        <f>C20+C5</f>
        <v>449492</v>
      </c>
      <c r="D29" s="856">
        <f t="shared" si="1"/>
        <v>0.0200079423611505</v>
      </c>
    </row>
    <row r="30" s="589" customFormat="1" ht="26" customHeight="1" spans="1:4">
      <c r="A30" s="882" t="s">
        <v>319</v>
      </c>
      <c r="B30" s="646">
        <f>SUM(B31:B38)</f>
        <v>1003458</v>
      </c>
      <c r="C30" s="646">
        <f>SUM(C31:C38)</f>
        <v>682515</v>
      </c>
      <c r="D30" s="360"/>
    </row>
    <row r="31" s="590" customFormat="1" ht="26" customHeight="1" spans="1:4">
      <c r="A31" s="610" t="s">
        <v>320</v>
      </c>
      <c r="B31" s="880">
        <v>52250</v>
      </c>
      <c r="C31" s="880">
        <v>28735</v>
      </c>
      <c r="D31" s="364"/>
    </row>
    <row r="32" s="589" customFormat="1" ht="26" customHeight="1" spans="1:4">
      <c r="A32" s="695" t="s">
        <v>321</v>
      </c>
      <c r="B32" s="880">
        <v>58833</v>
      </c>
      <c r="C32" s="880">
        <v>58833</v>
      </c>
      <c r="D32" s="364"/>
    </row>
    <row r="33" s="589" customFormat="1" ht="26" customHeight="1" spans="1:4">
      <c r="A33" s="695" t="s">
        <v>322</v>
      </c>
      <c r="B33" s="880">
        <v>162881</v>
      </c>
      <c r="C33" s="880">
        <v>160000</v>
      </c>
      <c r="D33" s="364"/>
    </row>
    <row r="34" s="589" customFormat="1" ht="26" customHeight="1" spans="1:4">
      <c r="A34" s="695" t="s">
        <v>323</v>
      </c>
      <c r="B34" s="880">
        <v>12712</v>
      </c>
      <c r="C34" s="880">
        <v>12000</v>
      </c>
      <c r="D34" s="364"/>
    </row>
    <row r="35" s="589" customFormat="1" ht="26" customHeight="1" spans="1:4">
      <c r="A35" s="695" t="s">
        <v>463</v>
      </c>
      <c r="B35" s="880"/>
      <c r="C35" s="880"/>
      <c r="D35" s="364"/>
    </row>
    <row r="36" s="589" customFormat="1" ht="26" customHeight="1" spans="1:4">
      <c r="A36" s="695" t="s">
        <v>324</v>
      </c>
      <c r="B36" s="880">
        <v>324151</v>
      </c>
      <c r="C36" s="880">
        <v>130000</v>
      </c>
      <c r="D36" s="364"/>
    </row>
    <row r="37" s="589" customFormat="1" ht="26" customHeight="1" spans="1:4">
      <c r="A37" s="695" t="s">
        <v>325</v>
      </c>
      <c r="B37" s="880">
        <v>260844</v>
      </c>
      <c r="C37" s="880">
        <v>130000</v>
      </c>
      <c r="D37" s="364"/>
    </row>
    <row r="38" s="590" customFormat="1" ht="26" customHeight="1" spans="1:4">
      <c r="A38" s="695" t="s">
        <v>326</v>
      </c>
      <c r="B38" s="880">
        <v>131787</v>
      </c>
      <c r="C38" s="880">
        <v>162947</v>
      </c>
      <c r="D38" s="364"/>
    </row>
    <row r="39" s="590" customFormat="1" ht="26" customHeight="1" spans="1:4">
      <c r="A39" s="697" t="s">
        <v>327</v>
      </c>
      <c r="B39" s="646">
        <f>B29+B30</f>
        <v>1444133</v>
      </c>
      <c r="C39" s="646">
        <f>C29+C30</f>
        <v>1132007</v>
      </c>
      <c r="D39" s="360"/>
    </row>
  </sheetData>
  <mergeCells count="1">
    <mergeCell ref="A2:D2"/>
  </mergeCells>
  <printOptions horizontalCentered="1"/>
  <pageMargins left="0.393055555555556" right="0.393055555555556" top="0.393055555555556" bottom="0.393055555555556" header="0.310416666666667" footer="0.310416666666667"/>
  <pageSetup paperSize="9" fitToHeight="0" orientation="portrait" useFirstPageNumber="1" errors="NA" horizontalDpi="600" verticalDpi="6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6"/>
  <sheetViews>
    <sheetView workbookViewId="0">
      <pane ySplit="4" topLeftCell="A9" activePane="bottomLeft" state="frozen"/>
      <selection/>
      <selection pane="bottomLeft" activeCell="F29" sqref="F28:F29"/>
    </sheetView>
  </sheetViews>
  <sheetFormatPr defaultColWidth="10.2857142857143" defaultRowHeight="21" customHeight="1" outlineLevelCol="3"/>
  <cols>
    <col min="1" max="1" width="40" style="834" customWidth="1"/>
    <col min="2" max="3" width="16.7809523809524" style="834" customWidth="1"/>
    <col min="4" max="4" width="13.4666666666667" style="842" customWidth="1"/>
    <col min="5" max="16384" width="10.2857142857143" style="834"/>
  </cols>
  <sheetData>
    <row r="1" s="834" customFormat="1" ht="19" customHeight="1" spans="1:4">
      <c r="A1" s="843" t="s">
        <v>464</v>
      </c>
      <c r="B1" s="843"/>
      <c r="C1" s="843"/>
      <c r="D1" s="844"/>
    </row>
    <row r="2" s="835" customFormat="1" ht="24" customHeight="1" spans="1:4">
      <c r="A2" s="845" t="s">
        <v>465</v>
      </c>
      <c r="B2" s="845"/>
      <c r="C2" s="845"/>
      <c r="D2" s="846"/>
    </row>
    <row r="3" s="836" customFormat="1" ht="18" customHeight="1" spans="1:4">
      <c r="A3" s="847" t="s">
        <v>285</v>
      </c>
      <c r="B3" s="847"/>
      <c r="C3" s="847"/>
      <c r="D3" s="848"/>
    </row>
    <row r="4" s="837" customFormat="1" ht="27" customHeight="1" spans="1:4">
      <c r="A4" s="849" t="s">
        <v>365</v>
      </c>
      <c r="B4" s="849" t="s">
        <v>290</v>
      </c>
      <c r="C4" s="849" t="s">
        <v>453</v>
      </c>
      <c r="D4" s="850" t="s">
        <v>454</v>
      </c>
    </row>
    <row r="5" s="838" customFormat="1" ht="22" customHeight="1" spans="1:4">
      <c r="A5" s="851" t="s">
        <v>330</v>
      </c>
      <c r="B5" s="852">
        <f>'5'!E6</f>
        <v>45849</v>
      </c>
      <c r="C5" s="852">
        <v>60387</v>
      </c>
      <c r="D5" s="853">
        <f>(C5-B5)/B5</f>
        <v>0.317084342079435</v>
      </c>
    </row>
    <row r="6" s="838" customFormat="1" ht="22" customHeight="1" spans="1:4">
      <c r="A6" s="851" t="s">
        <v>331</v>
      </c>
      <c r="B6" s="852">
        <f>'5'!E7</f>
        <v>245</v>
      </c>
      <c r="C6" s="852">
        <v>424</v>
      </c>
      <c r="D6" s="853">
        <f t="shared" ref="D6:D28" si="0">(C6-B6)/B6</f>
        <v>0.730612244897959</v>
      </c>
    </row>
    <row r="7" s="838" customFormat="1" ht="22" customHeight="1" spans="1:4">
      <c r="A7" s="851" t="s">
        <v>332</v>
      </c>
      <c r="B7" s="852">
        <f>'5'!E8</f>
        <v>3617</v>
      </c>
      <c r="C7" s="852">
        <v>6447</v>
      </c>
      <c r="D7" s="853">
        <f t="shared" si="0"/>
        <v>0.782416367155101</v>
      </c>
    </row>
    <row r="8" s="838" customFormat="1" ht="22" customHeight="1" spans="1:4">
      <c r="A8" s="851" t="s">
        <v>333</v>
      </c>
      <c r="B8" s="852">
        <f>'5'!E9</f>
        <v>192013</v>
      </c>
      <c r="C8" s="852">
        <v>192020</v>
      </c>
      <c r="D8" s="853">
        <f t="shared" si="0"/>
        <v>3.64558649674762e-5</v>
      </c>
    </row>
    <row r="9" s="838" customFormat="1" ht="22" customHeight="1" spans="1:4">
      <c r="A9" s="851" t="s">
        <v>334</v>
      </c>
      <c r="B9" s="852">
        <f>'5'!E10</f>
        <v>1638</v>
      </c>
      <c r="C9" s="852">
        <v>944</v>
      </c>
      <c r="D9" s="853">
        <f t="shared" si="0"/>
        <v>-0.423687423687424</v>
      </c>
    </row>
    <row r="10" s="838" customFormat="1" ht="22" customHeight="1" spans="1:4">
      <c r="A10" s="851" t="s">
        <v>335</v>
      </c>
      <c r="B10" s="852">
        <f>'5'!E11</f>
        <v>5853</v>
      </c>
      <c r="C10" s="852">
        <v>7956</v>
      </c>
      <c r="D10" s="853">
        <f t="shared" si="0"/>
        <v>0.359302921578678</v>
      </c>
    </row>
    <row r="11" s="838" customFormat="1" ht="22" customHeight="1" spans="1:4">
      <c r="A11" s="851" t="s">
        <v>336</v>
      </c>
      <c r="B11" s="852">
        <f>'5'!E12</f>
        <v>165915</v>
      </c>
      <c r="C11" s="852">
        <v>148434</v>
      </c>
      <c r="D11" s="853">
        <f t="shared" si="0"/>
        <v>-0.105361178916915</v>
      </c>
    </row>
    <row r="12" s="838" customFormat="1" ht="22" customHeight="1" spans="1:4">
      <c r="A12" s="851" t="s">
        <v>337</v>
      </c>
      <c r="B12" s="852">
        <f>'5'!E13</f>
        <v>64393</v>
      </c>
      <c r="C12" s="852">
        <v>64901</v>
      </c>
      <c r="D12" s="853">
        <f t="shared" si="0"/>
        <v>0.00788905626387961</v>
      </c>
    </row>
    <row r="13" s="838" customFormat="1" ht="22" customHeight="1" spans="1:4">
      <c r="A13" s="851" t="s">
        <v>338</v>
      </c>
      <c r="B13" s="852">
        <f>'5'!E14</f>
        <v>2220</v>
      </c>
      <c r="C13" s="852">
        <v>4385</v>
      </c>
      <c r="D13" s="853">
        <f t="shared" si="0"/>
        <v>0.975225225225225</v>
      </c>
    </row>
    <row r="14" s="838" customFormat="1" ht="22" customHeight="1" spans="1:4">
      <c r="A14" s="851" t="s">
        <v>339</v>
      </c>
      <c r="B14" s="852">
        <f>'5'!E15</f>
        <v>41355</v>
      </c>
      <c r="C14" s="852">
        <v>31205</v>
      </c>
      <c r="D14" s="853">
        <f t="shared" si="0"/>
        <v>-0.245435860234554</v>
      </c>
    </row>
    <row r="15" s="838" customFormat="1" ht="22" customHeight="1" spans="1:4">
      <c r="A15" s="851" t="s">
        <v>340</v>
      </c>
      <c r="B15" s="852">
        <f>'5'!E16</f>
        <v>84790</v>
      </c>
      <c r="C15" s="852">
        <v>84790</v>
      </c>
      <c r="D15" s="853">
        <f t="shared" si="0"/>
        <v>0</v>
      </c>
    </row>
    <row r="16" s="838" customFormat="1" ht="22" customHeight="1" spans="1:4">
      <c r="A16" s="851" t="s">
        <v>341</v>
      </c>
      <c r="B16" s="852">
        <f>'5'!E17</f>
        <v>2274</v>
      </c>
      <c r="C16" s="852">
        <v>9345</v>
      </c>
      <c r="D16" s="853">
        <f t="shared" si="0"/>
        <v>3.10949868073879</v>
      </c>
    </row>
    <row r="17" s="838" customFormat="1" ht="22" customHeight="1" spans="1:4">
      <c r="A17" s="851" t="s">
        <v>342</v>
      </c>
      <c r="B17" s="852">
        <f>'5'!E18</f>
        <v>684</v>
      </c>
      <c r="C17" s="852">
        <v>2607</v>
      </c>
      <c r="D17" s="853">
        <f t="shared" si="0"/>
        <v>2.81140350877193</v>
      </c>
    </row>
    <row r="18" s="838" customFormat="1" ht="22" customHeight="1" spans="1:4">
      <c r="A18" s="851" t="s">
        <v>343</v>
      </c>
      <c r="B18" s="852">
        <f>'5'!E19</f>
        <v>1138</v>
      </c>
      <c r="C18" s="852">
        <v>1314</v>
      </c>
      <c r="D18" s="853">
        <f t="shared" si="0"/>
        <v>0.154657293497364</v>
      </c>
    </row>
    <row r="19" s="838" customFormat="1" ht="22" customHeight="1" spans="1:4">
      <c r="A19" s="851" t="s">
        <v>344</v>
      </c>
      <c r="B19" s="852">
        <f>'5'!E20</f>
        <v>0</v>
      </c>
      <c r="C19" s="852">
        <v>48</v>
      </c>
      <c r="D19" s="853"/>
    </row>
    <row r="20" s="838" customFormat="1" ht="22" customHeight="1" spans="1:4">
      <c r="A20" s="851" t="s">
        <v>345</v>
      </c>
      <c r="B20" s="852">
        <f>'5'!E21</f>
        <v>0</v>
      </c>
      <c r="C20" s="852">
        <v>363</v>
      </c>
      <c r="D20" s="853"/>
    </row>
    <row r="21" s="838" customFormat="1" ht="22" customHeight="1" spans="1:4">
      <c r="A21" s="851" t="s">
        <v>346</v>
      </c>
      <c r="B21" s="852">
        <f>'5'!E22</f>
        <v>3081</v>
      </c>
      <c r="C21" s="852">
        <v>5150</v>
      </c>
      <c r="D21" s="853">
        <f t="shared" si="0"/>
        <v>0.671535215839013</v>
      </c>
    </row>
    <row r="22" s="838" customFormat="1" ht="22" customHeight="1" spans="1:4">
      <c r="A22" s="851" t="s">
        <v>347</v>
      </c>
      <c r="B22" s="852">
        <f>'5'!E23</f>
        <v>48127</v>
      </c>
      <c r="C22" s="852">
        <v>32042</v>
      </c>
      <c r="D22" s="853">
        <f t="shared" si="0"/>
        <v>-0.334219876576558</v>
      </c>
    </row>
    <row r="23" s="838" customFormat="1" ht="22" customHeight="1" spans="1:4">
      <c r="A23" s="851" t="s">
        <v>348</v>
      </c>
      <c r="B23" s="852">
        <f>'5'!E24</f>
        <v>780</v>
      </c>
      <c r="C23" s="852">
        <v>300</v>
      </c>
      <c r="D23" s="853">
        <f t="shared" si="0"/>
        <v>-0.615384615384615</v>
      </c>
    </row>
    <row r="24" s="838" customFormat="1" ht="22" customHeight="1" spans="1:4">
      <c r="A24" s="851" t="s">
        <v>349</v>
      </c>
      <c r="B24" s="852">
        <f>'5'!E25</f>
        <v>3238</v>
      </c>
      <c r="C24" s="852">
        <v>5541</v>
      </c>
      <c r="D24" s="853">
        <f t="shared" si="0"/>
        <v>0.71124150710315</v>
      </c>
    </row>
    <row r="25" s="838" customFormat="1" ht="22" customHeight="1" spans="1:4">
      <c r="A25" s="851" t="s">
        <v>350</v>
      </c>
      <c r="B25" s="852">
        <f>'5'!E26</f>
        <v>0</v>
      </c>
      <c r="C25" s="852">
        <v>8500</v>
      </c>
      <c r="D25" s="853"/>
    </row>
    <row r="26" s="838" customFormat="1" ht="22" customHeight="1" spans="1:4">
      <c r="A26" s="851" t="s">
        <v>351</v>
      </c>
      <c r="B26" s="852">
        <f>'5'!E27</f>
        <v>11431</v>
      </c>
      <c r="C26" s="852">
        <v>10606</v>
      </c>
      <c r="D26" s="853">
        <f t="shared" si="0"/>
        <v>-0.0721721634152743</v>
      </c>
    </row>
    <row r="27" s="838" customFormat="1" ht="22" customHeight="1" spans="1:4">
      <c r="A27" s="854" t="s">
        <v>352</v>
      </c>
      <c r="B27" s="852">
        <f>'5'!E28</f>
        <v>5</v>
      </c>
      <c r="C27" s="852">
        <v>32</v>
      </c>
      <c r="D27" s="853">
        <f t="shared" si="0"/>
        <v>5.4</v>
      </c>
    </row>
    <row r="28" s="838" customFormat="1" ht="22" customHeight="1" spans="1:4">
      <c r="A28" s="855" t="s">
        <v>458</v>
      </c>
      <c r="B28" s="855">
        <f>SUM(B5:B27)</f>
        <v>678646</v>
      </c>
      <c r="C28" s="855">
        <f>SUM(C5:C27)</f>
        <v>677741</v>
      </c>
      <c r="D28" s="856">
        <f t="shared" si="0"/>
        <v>-0.00133353766175591</v>
      </c>
    </row>
    <row r="29" s="839" customFormat="1" ht="22" customHeight="1" spans="1:4">
      <c r="A29" s="857" t="s">
        <v>354</v>
      </c>
      <c r="B29" s="858">
        <f>SUM(B30:B38)</f>
        <v>765487</v>
      </c>
      <c r="C29" s="859">
        <f>SUM(C30:C38)</f>
        <v>454266</v>
      </c>
      <c r="D29" s="856"/>
    </row>
    <row r="30" s="840" customFormat="1" ht="22" customHeight="1" spans="1:4">
      <c r="A30" s="583" t="s">
        <v>355</v>
      </c>
      <c r="B30" s="852">
        <f>'5'!E31</f>
        <v>56719</v>
      </c>
      <c r="C30" s="860">
        <v>32107</v>
      </c>
      <c r="D30" s="853"/>
    </row>
    <row r="31" s="840" customFormat="1" ht="22" customHeight="1" spans="1:4">
      <c r="A31" s="861" t="s">
        <v>356</v>
      </c>
      <c r="B31" s="852">
        <f>'5'!E32</f>
        <v>107784</v>
      </c>
      <c r="C31" s="860">
        <v>114000</v>
      </c>
      <c r="D31" s="853"/>
    </row>
    <row r="32" s="838" customFormat="1" ht="17" customHeight="1" spans="1:4">
      <c r="A32" s="861" t="s">
        <v>466</v>
      </c>
      <c r="B32" s="852"/>
      <c r="C32" s="852"/>
      <c r="D32" s="862"/>
    </row>
    <row r="33" s="838" customFormat="1" ht="17" customHeight="1" spans="1:4">
      <c r="A33" s="861" t="s">
        <v>467</v>
      </c>
      <c r="B33" s="852"/>
      <c r="C33" s="860"/>
      <c r="D33" s="853"/>
    </row>
    <row r="34" s="838" customFormat="1" ht="17" customHeight="1" spans="1:4">
      <c r="A34" s="861" t="s">
        <v>468</v>
      </c>
      <c r="B34" s="852"/>
      <c r="C34" s="860"/>
      <c r="D34" s="853"/>
    </row>
    <row r="35" s="838" customFormat="1" ht="17" customHeight="1" spans="1:4">
      <c r="A35" s="863" t="s">
        <v>358</v>
      </c>
      <c r="B35" s="852"/>
      <c r="C35" s="860"/>
      <c r="D35" s="853"/>
    </row>
    <row r="36" s="838" customFormat="1" ht="22" customHeight="1" spans="1:4">
      <c r="A36" s="864" t="s">
        <v>357</v>
      </c>
      <c r="B36" s="852">
        <v>438037</v>
      </c>
      <c r="C36" s="860">
        <v>208159</v>
      </c>
      <c r="D36" s="853"/>
    </row>
    <row r="37" s="838" customFormat="1" ht="24" customHeight="1" spans="1:4">
      <c r="A37" s="865" t="s">
        <v>360</v>
      </c>
      <c r="B37" s="437"/>
      <c r="C37" s="437"/>
      <c r="D37" s="853"/>
    </row>
    <row r="38" s="838" customFormat="1" ht="22" customHeight="1" spans="1:4">
      <c r="A38" s="861" t="s">
        <v>361</v>
      </c>
      <c r="B38" s="852">
        <f>'5'!E37</f>
        <v>162947</v>
      </c>
      <c r="C38" s="860">
        <v>100000</v>
      </c>
      <c r="D38" s="853"/>
    </row>
    <row r="39" s="841" customFormat="1" ht="22" customHeight="1" spans="1:4">
      <c r="A39" s="858" t="s">
        <v>362</v>
      </c>
      <c r="B39" s="858">
        <f>B28+B29</f>
        <v>1444133</v>
      </c>
      <c r="C39" s="859">
        <f>C28+C29</f>
        <v>1132007</v>
      </c>
      <c r="D39" s="856"/>
    </row>
    <row r="40" s="838" customFormat="1" customHeight="1" spans="1:4">
      <c r="D40" s="866"/>
    </row>
    <row r="41" s="838" customFormat="1" customHeight="1" spans="1:4">
      <c r="D41" s="866"/>
    </row>
    <row r="42" s="838" customFormat="1" customHeight="1" spans="1:4">
      <c r="D42" s="866"/>
    </row>
    <row r="43" s="838" customFormat="1" customHeight="1" spans="1:4">
      <c r="D43" s="866"/>
    </row>
    <row r="44" s="838" customFormat="1" customHeight="1" spans="1:4">
      <c r="D44" s="866"/>
    </row>
    <row r="45" s="838" customFormat="1" customHeight="1" spans="1:4">
      <c r="D45" s="866"/>
    </row>
    <row r="46" s="838" customFormat="1" customHeight="1" spans="1:4">
      <c r="D46" s="866"/>
    </row>
    <row r="47" s="838" customFormat="1" customHeight="1" spans="1:4">
      <c r="D47" s="866"/>
    </row>
    <row r="48" s="838" customFormat="1" customHeight="1" spans="1:4">
      <c r="D48" s="866"/>
    </row>
    <row r="49" s="838" customFormat="1" customHeight="1" spans="4:4">
      <c r="D49" s="866"/>
    </row>
    <row r="50" s="838" customFormat="1" customHeight="1" spans="4:4">
      <c r="D50" s="866"/>
    </row>
    <row r="51" s="838" customFormat="1" customHeight="1" spans="4:4">
      <c r="D51" s="866"/>
    </row>
    <row r="52" s="838" customFormat="1" customHeight="1" spans="4:4">
      <c r="D52" s="866"/>
    </row>
    <row r="53" s="838" customFormat="1" customHeight="1" spans="4:4">
      <c r="D53" s="866"/>
    </row>
    <row r="54" s="838" customFormat="1" customHeight="1" spans="4:4">
      <c r="D54" s="866"/>
    </row>
    <row r="55" s="838" customFormat="1" customHeight="1" spans="4:4">
      <c r="D55" s="866"/>
    </row>
    <row r="56" s="838" customFormat="1" customHeight="1" spans="4:4">
      <c r="D56" s="866"/>
    </row>
    <row r="57" s="838" customFormat="1" customHeight="1" spans="4:4">
      <c r="D57" s="866"/>
    </row>
    <row r="58" s="838" customFormat="1" customHeight="1" spans="4:4">
      <c r="D58" s="866"/>
    </row>
    <row r="59" s="838" customFormat="1" customHeight="1" spans="4:4">
      <c r="D59" s="866"/>
    </row>
    <row r="60" s="838" customFormat="1" customHeight="1" spans="4:4">
      <c r="D60" s="866"/>
    </row>
    <row r="61" s="838" customFormat="1" customHeight="1" spans="4:4">
      <c r="D61" s="866"/>
    </row>
    <row r="62" s="838" customFormat="1" customHeight="1" spans="4:4">
      <c r="D62" s="866"/>
    </row>
    <row r="63" s="838" customFormat="1" customHeight="1" spans="4:4">
      <c r="D63" s="866"/>
    </row>
    <row r="64" s="838" customFormat="1" customHeight="1" spans="4:4">
      <c r="D64" s="866"/>
    </row>
    <row r="65" s="838" customFormat="1" customHeight="1" spans="4:4">
      <c r="D65" s="866"/>
    </row>
    <row r="66" s="838" customFormat="1" customHeight="1" spans="4:4">
      <c r="D66" s="866"/>
    </row>
    <row r="67" s="838" customFormat="1" customHeight="1" spans="4:4">
      <c r="D67" s="866"/>
    </row>
    <row r="68" s="838" customFormat="1" customHeight="1" spans="4:4">
      <c r="D68" s="866"/>
    </row>
    <row r="69" s="838" customFormat="1" customHeight="1" spans="4:4">
      <c r="D69" s="866"/>
    </row>
    <row r="70" s="838" customFormat="1" customHeight="1" spans="4:4">
      <c r="D70" s="866"/>
    </row>
    <row r="71" s="838" customFormat="1" customHeight="1" spans="4:4">
      <c r="D71" s="866"/>
    </row>
    <row r="72" s="838" customFormat="1" customHeight="1" spans="4:4">
      <c r="D72" s="866"/>
    </row>
    <row r="73" s="838" customFormat="1" customHeight="1" spans="4:4">
      <c r="D73" s="866"/>
    </row>
    <row r="74" s="838" customFormat="1" customHeight="1" spans="4:4">
      <c r="D74" s="866"/>
    </row>
    <row r="75" s="838" customFormat="1" customHeight="1" spans="4:4">
      <c r="D75" s="866"/>
    </row>
    <row r="76" s="838" customFormat="1" customHeight="1" spans="4:4">
      <c r="D76" s="866"/>
    </row>
    <row r="77" s="838" customFormat="1" customHeight="1" spans="4:4">
      <c r="D77" s="866"/>
    </row>
    <row r="78" s="838" customFormat="1" customHeight="1" spans="4:4">
      <c r="D78" s="866"/>
    </row>
    <row r="79" s="838" customFormat="1" customHeight="1" spans="4:4">
      <c r="D79" s="866"/>
    </row>
    <row r="80" s="838" customFormat="1" customHeight="1" spans="4:4">
      <c r="D80" s="866"/>
    </row>
    <row r="81" s="838" customFormat="1" customHeight="1" spans="4:4">
      <c r="D81" s="866"/>
    </row>
    <row r="82" s="838" customFormat="1" customHeight="1" spans="4:4">
      <c r="D82" s="866"/>
    </row>
    <row r="83" s="838" customFormat="1" customHeight="1" spans="4:4">
      <c r="D83" s="866"/>
    </row>
    <row r="84" s="838" customFormat="1" customHeight="1" spans="4:4">
      <c r="D84" s="866"/>
    </row>
    <row r="85" s="838" customFormat="1" customHeight="1" spans="4:4">
      <c r="D85" s="866"/>
    </row>
    <row r="86" s="838" customFormat="1" customHeight="1" spans="4:4">
      <c r="D86" s="866"/>
    </row>
    <row r="87" s="838" customFormat="1" customHeight="1" spans="4:4">
      <c r="D87" s="866"/>
    </row>
    <row r="88" s="838" customFormat="1" customHeight="1" spans="4:4">
      <c r="D88" s="866"/>
    </row>
    <row r="89" s="838" customFormat="1" customHeight="1" spans="4:4">
      <c r="D89" s="866"/>
    </row>
    <row r="90" s="838" customFormat="1" customHeight="1" spans="4:4">
      <c r="D90" s="866"/>
    </row>
    <row r="91" s="838" customFormat="1" customHeight="1" spans="4:4">
      <c r="D91" s="866"/>
    </row>
    <row r="92" s="838" customFormat="1" customHeight="1" spans="4:4">
      <c r="D92" s="866"/>
    </row>
    <row r="93" s="838" customFormat="1" customHeight="1" spans="4:4">
      <c r="D93" s="866"/>
    </row>
    <row r="94" s="838" customFormat="1" customHeight="1" spans="4:4">
      <c r="D94" s="866"/>
    </row>
    <row r="95" s="838" customFormat="1" customHeight="1" spans="4:4">
      <c r="D95" s="866"/>
    </row>
    <row r="96" s="838" customFormat="1" customHeight="1" spans="4:4">
      <c r="D96" s="866"/>
    </row>
    <row r="97" s="838" customFormat="1" customHeight="1" spans="4:4">
      <c r="D97" s="866"/>
    </row>
    <row r="98" s="838" customFormat="1" customHeight="1" spans="4:4">
      <c r="D98" s="866"/>
    </row>
    <row r="99" s="838" customFormat="1" customHeight="1" spans="4:4">
      <c r="D99" s="866"/>
    </row>
    <row r="100" s="838" customFormat="1" customHeight="1" spans="4:4">
      <c r="D100" s="866"/>
    </row>
    <row r="101" s="838" customFormat="1" customHeight="1" spans="4:4">
      <c r="D101" s="866"/>
    </row>
    <row r="102" s="838" customFormat="1" customHeight="1" spans="4:4">
      <c r="D102" s="866"/>
    </row>
    <row r="103" s="838" customFormat="1" customHeight="1" spans="4:4">
      <c r="D103" s="866"/>
    </row>
    <row r="104" s="838" customFormat="1" customHeight="1" spans="4:4">
      <c r="D104" s="866"/>
    </row>
    <row r="105" s="838" customFormat="1" customHeight="1" spans="4:4">
      <c r="D105" s="866"/>
    </row>
    <row r="106" s="838" customFormat="1" customHeight="1" spans="4:4">
      <c r="D106" s="866"/>
    </row>
    <row r="107" s="838" customFormat="1" customHeight="1" spans="4:4">
      <c r="D107" s="866"/>
    </row>
    <row r="108" s="838" customFormat="1" customHeight="1" spans="4:4">
      <c r="D108" s="866"/>
    </row>
    <row r="109" s="838" customFormat="1" customHeight="1" spans="4:4">
      <c r="D109" s="866"/>
    </row>
    <row r="110" s="838" customFormat="1" customHeight="1" spans="4:4">
      <c r="D110" s="866"/>
    </row>
    <row r="111" s="838" customFormat="1" customHeight="1" spans="4:4">
      <c r="D111" s="866"/>
    </row>
    <row r="112" s="838" customFormat="1" customHeight="1" spans="4:4">
      <c r="D112" s="866"/>
    </row>
    <row r="113" s="838" customFormat="1" customHeight="1" spans="4:4">
      <c r="D113" s="866"/>
    </row>
    <row r="114" s="838" customFormat="1" customHeight="1" spans="4:4">
      <c r="D114" s="866"/>
    </row>
    <row r="115" s="838" customFormat="1" customHeight="1" spans="4:4">
      <c r="D115" s="866"/>
    </row>
    <row r="116" s="838" customFormat="1" customHeight="1" spans="4:4">
      <c r="D116" s="866"/>
    </row>
    <row r="117" s="838" customFormat="1" customHeight="1" spans="4:4">
      <c r="D117" s="866"/>
    </row>
    <row r="118" s="838" customFormat="1" customHeight="1" spans="4:4">
      <c r="D118" s="866"/>
    </row>
    <row r="119" s="838" customFormat="1" customHeight="1" spans="4:4">
      <c r="D119" s="866"/>
    </row>
    <row r="120" s="838" customFormat="1" customHeight="1" spans="4:4">
      <c r="D120" s="866"/>
    </row>
    <row r="121" s="838" customFormat="1" customHeight="1" spans="4:4">
      <c r="D121" s="866"/>
    </row>
    <row r="122" s="838" customFormat="1" customHeight="1" spans="4:4">
      <c r="D122" s="866"/>
    </row>
    <row r="123" s="838" customFormat="1" customHeight="1" spans="4:4">
      <c r="D123" s="866"/>
    </row>
    <row r="124" s="838" customFormat="1" customHeight="1" spans="4:4">
      <c r="D124" s="866"/>
    </row>
    <row r="125" s="838" customFormat="1" customHeight="1" spans="4:4">
      <c r="D125" s="866"/>
    </row>
    <row r="126" s="838" customFormat="1" customHeight="1" spans="4:4">
      <c r="D126" s="866"/>
    </row>
    <row r="127" s="838" customFormat="1" customHeight="1" spans="4:4">
      <c r="D127" s="866"/>
    </row>
    <row r="128" s="838" customFormat="1" customHeight="1" spans="4:4">
      <c r="D128" s="866"/>
    </row>
    <row r="129" s="838" customFormat="1" customHeight="1" spans="4:4">
      <c r="D129" s="866"/>
    </row>
    <row r="130" s="838" customFormat="1" customHeight="1" spans="4:4">
      <c r="D130" s="866"/>
    </row>
    <row r="131" s="838" customFormat="1" customHeight="1" spans="4:4">
      <c r="D131" s="866"/>
    </row>
    <row r="132" s="838" customFormat="1" customHeight="1" spans="4:4">
      <c r="D132" s="866"/>
    </row>
    <row r="133" s="838" customFormat="1" customHeight="1" spans="4:4">
      <c r="D133" s="866"/>
    </row>
    <row r="134" s="838" customFormat="1" customHeight="1" spans="4:4">
      <c r="D134" s="866"/>
    </row>
    <row r="135" s="838" customFormat="1" customHeight="1" spans="4:4">
      <c r="D135" s="866"/>
    </row>
    <row r="136" s="838" customFormat="1" customHeight="1" spans="4:4">
      <c r="D136" s="866"/>
    </row>
    <row r="137" s="838" customFormat="1" customHeight="1" spans="4:4">
      <c r="D137" s="866"/>
    </row>
    <row r="138" s="838" customFormat="1" customHeight="1" spans="4:4">
      <c r="D138" s="866"/>
    </row>
    <row r="139" s="838" customFormat="1" customHeight="1" spans="4:4">
      <c r="D139" s="866"/>
    </row>
    <row r="140" s="838" customFormat="1" customHeight="1" spans="4:4">
      <c r="D140" s="866"/>
    </row>
    <row r="141" s="838" customFormat="1" customHeight="1" spans="4:4">
      <c r="D141" s="866"/>
    </row>
    <row r="142" s="838" customFormat="1" customHeight="1" spans="4:4">
      <c r="D142" s="866"/>
    </row>
    <row r="143" s="838" customFormat="1" customHeight="1" spans="4:4">
      <c r="D143" s="866"/>
    </row>
    <row r="144" s="838" customFormat="1" customHeight="1" spans="4:4">
      <c r="D144" s="866"/>
    </row>
    <row r="145" s="838" customFormat="1" customHeight="1" spans="4:4">
      <c r="D145" s="866"/>
    </row>
    <row r="146" s="838" customFormat="1" customHeight="1" spans="4:4">
      <c r="D146" s="866"/>
    </row>
    <row r="147" s="838" customFormat="1" customHeight="1" spans="4:4">
      <c r="D147" s="866"/>
    </row>
    <row r="148" s="838" customFormat="1" customHeight="1" spans="4:4">
      <c r="D148" s="866"/>
    </row>
    <row r="149" s="838" customFormat="1" customHeight="1" spans="4:4">
      <c r="D149" s="866"/>
    </row>
    <row r="150" s="838" customFormat="1" customHeight="1" spans="4:4">
      <c r="D150" s="866"/>
    </row>
    <row r="151" s="838" customFormat="1" customHeight="1" spans="4:4">
      <c r="D151" s="866"/>
    </row>
    <row r="152" s="838" customFormat="1" customHeight="1" spans="4:4">
      <c r="D152" s="866"/>
    </row>
    <row r="153" s="838" customFormat="1" customHeight="1" spans="4:4">
      <c r="D153" s="866"/>
    </row>
    <row r="154" s="838" customFormat="1" customHeight="1" spans="4:4">
      <c r="D154" s="866"/>
    </row>
    <row r="155" s="838" customFormat="1" customHeight="1" spans="4:4">
      <c r="D155" s="866"/>
    </row>
    <row r="156" s="838" customFormat="1" customHeight="1" spans="4:4">
      <c r="D156" s="866"/>
    </row>
    <row r="157" s="838" customFormat="1" customHeight="1" spans="4:4">
      <c r="D157" s="866"/>
    </row>
    <row r="158" s="838" customFormat="1" customHeight="1" spans="4:4">
      <c r="D158" s="866"/>
    </row>
    <row r="159" s="838" customFormat="1" customHeight="1" spans="4:4">
      <c r="D159" s="866"/>
    </row>
    <row r="160" s="838" customFormat="1" customHeight="1" spans="4:4">
      <c r="D160" s="866"/>
    </row>
    <row r="161" s="838" customFormat="1" customHeight="1" spans="4:4">
      <c r="D161" s="866"/>
    </row>
    <row r="162" s="838" customFormat="1" customHeight="1" spans="4:4">
      <c r="D162" s="866"/>
    </row>
    <row r="163" s="838" customFormat="1" customHeight="1" spans="4:4">
      <c r="D163" s="866"/>
    </row>
    <row r="164" s="838" customFormat="1" customHeight="1" spans="4:4">
      <c r="D164" s="866"/>
    </row>
    <row r="165" s="838" customFormat="1" customHeight="1" spans="4:4">
      <c r="D165" s="866"/>
    </row>
    <row r="166" s="838" customFormat="1" customHeight="1" spans="4:4">
      <c r="D166" s="866"/>
    </row>
    <row r="167" s="838" customFormat="1" customHeight="1" spans="4:4">
      <c r="D167" s="866"/>
    </row>
    <row r="168" s="838" customFormat="1" customHeight="1" spans="4:4">
      <c r="D168" s="866"/>
    </row>
    <row r="169" s="838" customFormat="1" customHeight="1" spans="4:4">
      <c r="D169" s="866"/>
    </row>
    <row r="170" s="838" customFormat="1" customHeight="1" spans="4:4">
      <c r="D170" s="866"/>
    </row>
    <row r="171" s="838" customFormat="1" customHeight="1" spans="4:4">
      <c r="D171" s="866"/>
    </row>
    <row r="172" s="838" customFormat="1" customHeight="1" spans="4:4">
      <c r="D172" s="866"/>
    </row>
    <row r="173" s="838" customFormat="1" customHeight="1" spans="4:4">
      <c r="D173" s="866"/>
    </row>
    <row r="174" s="838" customFormat="1" customHeight="1" spans="4:4">
      <c r="D174" s="866"/>
    </row>
    <row r="175" s="838" customFormat="1" customHeight="1" spans="4:4">
      <c r="D175" s="866"/>
    </row>
    <row r="176" s="838" customFormat="1" customHeight="1" spans="4:4">
      <c r="D176" s="866"/>
    </row>
    <row r="177" s="838" customFormat="1" customHeight="1" spans="4:4">
      <c r="D177" s="866"/>
    </row>
    <row r="178" s="838" customFormat="1" customHeight="1" spans="4:4">
      <c r="D178" s="866"/>
    </row>
    <row r="179" s="838" customFormat="1" customHeight="1" spans="4:4">
      <c r="D179" s="866"/>
    </row>
    <row r="180" s="838" customFormat="1" customHeight="1" spans="4:4">
      <c r="D180" s="866"/>
    </row>
    <row r="181" s="838" customFormat="1" customHeight="1" spans="4:4">
      <c r="D181" s="866"/>
    </row>
    <row r="182" s="838" customFormat="1" customHeight="1" spans="4:4">
      <c r="D182" s="866"/>
    </row>
    <row r="183" s="838" customFormat="1" customHeight="1" spans="4:4">
      <c r="D183" s="866"/>
    </row>
    <row r="184" s="838" customFormat="1" customHeight="1" spans="4:4">
      <c r="D184" s="866"/>
    </row>
    <row r="185" s="838" customFormat="1" customHeight="1" spans="4:4">
      <c r="D185" s="866"/>
    </row>
    <row r="186" s="838" customFormat="1" customHeight="1" spans="4:4">
      <c r="D186" s="866"/>
    </row>
    <row r="187" s="838" customFormat="1" customHeight="1" spans="4:4">
      <c r="D187" s="866"/>
    </row>
    <row r="188" s="838" customFormat="1" customHeight="1" spans="4:4">
      <c r="D188" s="866"/>
    </row>
    <row r="189" s="838" customFormat="1" customHeight="1" spans="4:4">
      <c r="D189" s="866"/>
    </row>
    <row r="190" s="838" customFormat="1" customHeight="1" spans="4:4">
      <c r="D190" s="866"/>
    </row>
    <row r="191" s="838" customFormat="1" customHeight="1" spans="4:4">
      <c r="D191" s="866"/>
    </row>
    <row r="192" s="838" customFormat="1" customHeight="1" spans="4:4">
      <c r="D192" s="866"/>
    </row>
    <row r="193" s="838" customFormat="1" customHeight="1" spans="4:4">
      <c r="D193" s="866"/>
    </row>
    <row r="194" s="838" customFormat="1" customHeight="1" spans="4:4">
      <c r="D194" s="866"/>
    </row>
    <row r="195" s="838" customFormat="1" customHeight="1" spans="4:4">
      <c r="D195" s="866"/>
    </row>
    <row r="196" s="838" customFormat="1" customHeight="1" spans="4:4">
      <c r="D196" s="866"/>
    </row>
    <row r="197" s="838" customFormat="1" customHeight="1" spans="4:4">
      <c r="D197" s="866"/>
    </row>
    <row r="198" s="838" customFormat="1" customHeight="1" spans="4:4">
      <c r="D198" s="866"/>
    </row>
    <row r="199" s="838" customFormat="1" customHeight="1" spans="4:4">
      <c r="D199" s="866"/>
    </row>
    <row r="200" s="838" customFormat="1" customHeight="1" spans="4:4">
      <c r="D200" s="866"/>
    </row>
    <row r="201" s="838" customFormat="1" customHeight="1" spans="4:4">
      <c r="D201" s="866"/>
    </row>
    <row r="202" s="838" customFormat="1" customHeight="1" spans="4:4">
      <c r="D202" s="866"/>
    </row>
    <row r="203" s="838" customFormat="1" customHeight="1" spans="4:4">
      <c r="D203" s="866"/>
    </row>
    <row r="204" s="838" customFormat="1" customHeight="1" spans="4:4">
      <c r="D204" s="866"/>
    </row>
    <row r="205" s="838" customFormat="1" customHeight="1" spans="4:4">
      <c r="D205" s="866"/>
    </row>
    <row r="206" s="838" customFormat="1" customHeight="1" spans="4:4">
      <c r="D206" s="866"/>
    </row>
    <row r="207" s="838" customFormat="1" customHeight="1" spans="4:4">
      <c r="D207" s="866"/>
    </row>
    <row r="208" s="838" customFormat="1" customHeight="1" spans="4:4">
      <c r="D208" s="866"/>
    </row>
    <row r="209" s="838" customFormat="1" customHeight="1" spans="4:4">
      <c r="D209" s="866"/>
    </row>
    <row r="210" s="838" customFormat="1" customHeight="1" spans="4:4">
      <c r="D210" s="866"/>
    </row>
    <row r="211" s="838" customFormat="1" customHeight="1" spans="4:4">
      <c r="D211" s="866"/>
    </row>
    <row r="212" s="838" customFormat="1" customHeight="1" spans="4:4">
      <c r="D212" s="866"/>
    </row>
    <row r="213" s="838" customFormat="1" customHeight="1" spans="4:4">
      <c r="D213" s="866"/>
    </row>
    <row r="214" s="838" customFormat="1" customHeight="1" spans="4:4">
      <c r="D214" s="866"/>
    </row>
    <row r="215" s="838" customFormat="1" customHeight="1" spans="4:4">
      <c r="D215" s="866"/>
    </row>
    <row r="216" s="838" customFormat="1" customHeight="1" spans="4:4">
      <c r="D216" s="866"/>
    </row>
    <row r="217" s="838" customFormat="1" customHeight="1" spans="4:4">
      <c r="D217" s="866"/>
    </row>
    <row r="218" s="838" customFormat="1" customHeight="1" spans="4:4">
      <c r="D218" s="866"/>
    </row>
    <row r="219" s="838" customFormat="1" customHeight="1" spans="4:4">
      <c r="D219" s="866"/>
    </row>
    <row r="220" s="838" customFormat="1" customHeight="1" spans="4:4">
      <c r="D220" s="866"/>
    </row>
    <row r="221" s="838" customFormat="1" customHeight="1" spans="4:4">
      <c r="D221" s="866"/>
    </row>
    <row r="222" s="838" customFormat="1" customHeight="1" spans="4:4">
      <c r="D222" s="866"/>
    </row>
    <row r="223" s="838" customFormat="1" customHeight="1" spans="4:4">
      <c r="D223" s="866"/>
    </row>
    <row r="224" s="838" customFormat="1" customHeight="1" spans="4:4">
      <c r="D224" s="866"/>
    </row>
    <row r="225" s="838" customFormat="1" customHeight="1" spans="4:4">
      <c r="D225" s="866"/>
    </row>
    <row r="226" s="838" customFormat="1" customHeight="1" spans="4:4">
      <c r="D226" s="866"/>
    </row>
    <row r="227" s="838" customFormat="1" customHeight="1" spans="4:4">
      <c r="D227" s="866"/>
    </row>
    <row r="228" s="838" customFormat="1" customHeight="1" spans="4:4">
      <c r="D228" s="866"/>
    </row>
    <row r="229" s="838" customFormat="1" customHeight="1" spans="4:4">
      <c r="D229" s="866"/>
    </row>
    <row r="230" s="838" customFormat="1" customHeight="1" spans="4:4">
      <c r="D230" s="866"/>
    </row>
    <row r="231" s="838" customFormat="1" customHeight="1" spans="4:4">
      <c r="D231" s="866"/>
    </row>
    <row r="232" s="838" customFormat="1" customHeight="1" spans="4:4">
      <c r="D232" s="866"/>
    </row>
    <row r="233" s="838" customFormat="1" customHeight="1" spans="4:4">
      <c r="D233" s="866"/>
    </row>
    <row r="234" s="838" customFormat="1" customHeight="1" spans="4:4">
      <c r="D234" s="866"/>
    </row>
    <row r="235" s="838" customFormat="1" customHeight="1" spans="4:4">
      <c r="D235" s="866"/>
    </row>
    <row r="236" s="838" customFormat="1" customHeight="1" spans="4:4">
      <c r="D236" s="866"/>
    </row>
    <row r="237" s="838" customFormat="1" customHeight="1" spans="4:4">
      <c r="D237" s="866"/>
    </row>
    <row r="238" s="838" customFormat="1" customHeight="1" spans="4:4">
      <c r="D238" s="866"/>
    </row>
    <row r="239" s="838" customFormat="1" customHeight="1" spans="4:4">
      <c r="D239" s="866"/>
    </row>
    <row r="240" s="838" customFormat="1" customHeight="1" spans="4:4">
      <c r="D240" s="866"/>
    </row>
    <row r="241" s="838" customFormat="1" customHeight="1" spans="4:4">
      <c r="D241" s="866"/>
    </row>
    <row r="242" s="838" customFormat="1" customHeight="1" spans="4:4">
      <c r="D242" s="866"/>
    </row>
    <row r="243" s="838" customFormat="1" customHeight="1" spans="4:4">
      <c r="D243" s="866"/>
    </row>
    <row r="244" s="838" customFormat="1" customHeight="1" spans="4:4">
      <c r="D244" s="866"/>
    </row>
    <row r="245" s="838" customFormat="1" customHeight="1" spans="4:4">
      <c r="D245" s="866"/>
    </row>
    <row r="246" s="838" customFormat="1" customHeight="1" spans="4:4">
      <c r="D246" s="866"/>
    </row>
    <row r="247" s="838" customFormat="1" customHeight="1" spans="4:4">
      <c r="D247" s="866"/>
    </row>
    <row r="248" s="838" customFormat="1" customHeight="1" spans="4:4">
      <c r="D248" s="866"/>
    </row>
    <row r="249" s="838" customFormat="1" customHeight="1" spans="4:4">
      <c r="D249" s="866"/>
    </row>
    <row r="250" s="838" customFormat="1" customHeight="1" spans="4:4">
      <c r="D250" s="866"/>
    </row>
    <row r="251" s="838" customFormat="1" customHeight="1" spans="4:4">
      <c r="D251" s="866"/>
    </row>
    <row r="252" s="838" customFormat="1" customHeight="1" spans="4:4">
      <c r="D252" s="866"/>
    </row>
    <row r="253" s="838" customFormat="1" customHeight="1" spans="4:4">
      <c r="D253" s="866"/>
    </row>
    <row r="254" s="838" customFormat="1" customHeight="1" spans="4:4">
      <c r="D254" s="866"/>
    </row>
    <row r="255" s="838" customFormat="1" customHeight="1" spans="4:4">
      <c r="D255" s="866"/>
    </row>
    <row r="256" s="838" customFormat="1" customHeight="1" spans="4:4">
      <c r="D256" s="866"/>
    </row>
    <row r="257" s="838" customFormat="1" customHeight="1" spans="4:4">
      <c r="D257" s="866"/>
    </row>
    <row r="258" s="838" customFormat="1" customHeight="1" spans="4:4">
      <c r="D258" s="866"/>
    </row>
    <row r="259" s="838" customFormat="1" customHeight="1" spans="4:4">
      <c r="D259" s="866"/>
    </row>
    <row r="260" s="838" customFormat="1" customHeight="1" spans="4:4">
      <c r="D260" s="866"/>
    </row>
    <row r="261" s="838" customFormat="1" customHeight="1" spans="4:4">
      <c r="D261" s="866"/>
    </row>
    <row r="262" s="838" customFormat="1" customHeight="1" spans="4:4">
      <c r="D262" s="866"/>
    </row>
    <row r="263" s="838" customFormat="1" customHeight="1" spans="4:4">
      <c r="D263" s="866"/>
    </row>
    <row r="264" s="838" customFormat="1" customHeight="1" spans="4:4">
      <c r="D264" s="866"/>
    </row>
    <row r="265" s="838" customFormat="1" customHeight="1" spans="4:4">
      <c r="D265" s="866"/>
    </row>
    <row r="266" s="838" customFormat="1" customHeight="1" spans="4:4">
      <c r="D266" s="866"/>
    </row>
    <row r="267" s="838" customFormat="1" customHeight="1" spans="4:4">
      <c r="D267" s="866"/>
    </row>
    <row r="268" s="838" customFormat="1" customHeight="1" spans="4:4">
      <c r="D268" s="866"/>
    </row>
    <row r="269" s="838" customFormat="1" customHeight="1" spans="4:4">
      <c r="D269" s="866"/>
    </row>
    <row r="270" s="838" customFormat="1" customHeight="1" spans="4:4">
      <c r="D270" s="866"/>
    </row>
    <row r="271" s="838" customFormat="1" customHeight="1" spans="4:4">
      <c r="D271" s="866"/>
    </row>
    <row r="272" s="838" customFormat="1" customHeight="1" spans="4:4">
      <c r="D272" s="866"/>
    </row>
    <row r="273" s="838" customFormat="1" customHeight="1" spans="4:4">
      <c r="D273" s="866"/>
    </row>
    <row r="274" s="838" customFormat="1" customHeight="1" spans="4:4">
      <c r="D274" s="866"/>
    </row>
    <row r="275" s="838" customFormat="1" customHeight="1" spans="4:4">
      <c r="D275" s="866"/>
    </row>
    <row r="276" s="838" customFormat="1" customHeight="1" spans="4:4">
      <c r="D276" s="866"/>
    </row>
    <row r="277" s="838" customFormat="1" customHeight="1" spans="4:4">
      <c r="D277" s="866"/>
    </row>
    <row r="278" s="838" customFormat="1" customHeight="1" spans="4:4">
      <c r="D278" s="866"/>
    </row>
    <row r="279" s="838" customFormat="1" customHeight="1" spans="4:4">
      <c r="D279" s="866"/>
    </row>
    <row r="280" s="838" customFormat="1" customHeight="1" spans="4:4">
      <c r="D280" s="866"/>
    </row>
    <row r="281" s="838" customFormat="1" customHeight="1" spans="4:4">
      <c r="D281" s="866"/>
    </row>
    <row r="282" s="838" customFormat="1" customHeight="1" spans="4:4">
      <c r="D282" s="866"/>
    </row>
    <row r="283" s="838" customFormat="1" customHeight="1" spans="4:4">
      <c r="D283" s="866"/>
    </row>
    <row r="284" s="838" customFormat="1" customHeight="1" spans="4:4">
      <c r="D284" s="866"/>
    </row>
    <row r="285" s="838" customFormat="1" customHeight="1" spans="4:4">
      <c r="D285" s="866"/>
    </row>
    <row r="286" s="838" customFormat="1" customHeight="1" spans="4:4">
      <c r="D286" s="866"/>
    </row>
  </sheetData>
  <mergeCells count="2">
    <mergeCell ref="A2:D2"/>
    <mergeCell ref="A3:D3"/>
  </mergeCells>
  <printOptions horizontalCentered="1"/>
  <pageMargins left="0.393055555555556" right="0.393055555555556" top="0.156944444444444" bottom="0.156944444444444" header="0.118055555555556" footer="0.0388888888888889"/>
  <pageSetup paperSize="9"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1"/>
  <sheetViews>
    <sheetView workbookViewId="0">
      <pane ySplit="5" topLeftCell="A43" activePane="bottomLeft" state="frozen"/>
      <selection/>
      <selection pane="bottomLeft" activeCell="B12" sqref="B12:B22"/>
    </sheetView>
  </sheetViews>
  <sheetFormatPr defaultColWidth="8.8952380952381" defaultRowHeight="12.75" outlineLevelCol="3"/>
  <cols>
    <col min="1" max="1" width="48.7714285714286" style="528" customWidth="1"/>
    <col min="2" max="2" width="23.8666666666667" style="529" customWidth="1"/>
    <col min="3" max="233" width="9.12380952380952" style="521"/>
    <col min="234" max="243" width="8.8952380952381" style="521"/>
  </cols>
  <sheetData>
    <row r="1" s="521" customFormat="1" ht="27" customHeight="1" spans="1:4">
      <c r="A1" s="530" t="s">
        <v>469</v>
      </c>
      <c r="B1" s="826"/>
    </row>
    <row r="2" s="521" customFormat="1" ht="40" customHeight="1" spans="1:4">
      <c r="A2" s="531" t="s">
        <v>470</v>
      </c>
      <c r="B2" s="531"/>
    </row>
    <row r="3" s="522" customFormat="1" ht="22" customHeight="1" spans="1:4">
      <c r="A3" s="532" t="s">
        <v>471</v>
      </c>
      <c r="B3" s="827"/>
    </row>
    <row r="4" s="523" customFormat="1" ht="25" customHeight="1" spans="1:4">
      <c r="A4" s="828" t="s">
        <v>472</v>
      </c>
      <c r="B4" s="533" t="s">
        <v>453</v>
      </c>
    </row>
    <row r="5" s="523" customFormat="1" ht="25" customHeight="1" spans="1:4">
      <c r="A5" s="829"/>
      <c r="B5" s="829" t="s">
        <v>407</v>
      </c>
      <c r="D5" s="524"/>
    </row>
    <row r="6" s="524" customFormat="1" ht="26" customHeight="1" spans="1:4">
      <c r="A6" s="534" t="s">
        <v>407</v>
      </c>
      <c r="B6" s="830">
        <f>B7+B12+B23+B32+B35+B38+B42+B48+B50+B52+B54+B56</f>
        <v>677741</v>
      </c>
    </row>
    <row r="7" s="525" customFormat="1" ht="23" customHeight="1" spans="1:4">
      <c r="A7" s="535" t="s">
        <v>473</v>
      </c>
      <c r="B7" s="831">
        <f>SUM(B8:B11)</f>
        <v>34013</v>
      </c>
    </row>
    <row r="8" s="526" customFormat="1" ht="23" customHeight="1" spans="1:4">
      <c r="A8" s="537" t="s">
        <v>474</v>
      </c>
      <c r="B8" s="832">
        <v>23182</v>
      </c>
    </row>
    <row r="9" s="526" customFormat="1" ht="23" customHeight="1" spans="1:4">
      <c r="A9" s="537" t="s">
        <v>475</v>
      </c>
      <c r="B9" s="832">
        <v>5462</v>
      </c>
    </row>
    <row r="10" s="526" customFormat="1" ht="23" customHeight="1" spans="1:4">
      <c r="A10" s="537" t="s">
        <v>476</v>
      </c>
      <c r="B10" s="832">
        <v>1944</v>
      </c>
    </row>
    <row r="11" s="526" customFormat="1" ht="23" customHeight="1" spans="1:4">
      <c r="A11" s="537" t="s">
        <v>477</v>
      </c>
      <c r="B11" s="832">
        <v>3425</v>
      </c>
    </row>
    <row r="12" s="525" customFormat="1" ht="23" customHeight="1" spans="1:4">
      <c r="A12" s="535" t="s">
        <v>478</v>
      </c>
      <c r="B12" s="833">
        <v>73183</v>
      </c>
    </row>
    <row r="13" s="526" customFormat="1" ht="23" customHeight="1" spans="1:4">
      <c r="A13" s="537" t="s">
        <v>479</v>
      </c>
      <c r="B13" s="26">
        <v>7471</v>
      </c>
    </row>
    <row r="14" s="526" customFormat="1" ht="23" customHeight="1" spans="1:4">
      <c r="A14" s="537" t="s">
        <v>480</v>
      </c>
      <c r="B14" s="26">
        <v>120</v>
      </c>
    </row>
    <row r="15" s="526" customFormat="1" ht="23" customHeight="1" spans="1:4">
      <c r="A15" s="537" t="s">
        <v>481</v>
      </c>
      <c r="B15" s="26">
        <v>195</v>
      </c>
    </row>
    <row r="16" s="526" customFormat="1" ht="23" customHeight="1" spans="1:4">
      <c r="A16" s="537" t="s">
        <v>482</v>
      </c>
      <c r="B16" s="26">
        <v>68</v>
      </c>
    </row>
    <row r="17" s="526" customFormat="1" ht="23" customHeight="1" spans="1:2">
      <c r="A17" s="537" t="s">
        <v>483</v>
      </c>
      <c r="B17" s="26">
        <v>2702</v>
      </c>
    </row>
    <row r="18" s="526" customFormat="1" ht="23" customHeight="1" spans="1:2">
      <c r="A18" s="537" t="s">
        <v>484</v>
      </c>
      <c r="B18" s="26">
        <v>77</v>
      </c>
    </row>
    <row r="19" s="526" customFormat="1" ht="23" customHeight="1" spans="1:2">
      <c r="A19" s="537" t="s">
        <v>485</v>
      </c>
      <c r="B19" s="26">
        <v>106</v>
      </c>
    </row>
    <row r="20" s="526" customFormat="1" ht="23" customHeight="1" spans="1:2">
      <c r="A20" s="537" t="s">
        <v>486</v>
      </c>
      <c r="B20" s="26">
        <v>565</v>
      </c>
    </row>
    <row r="21" s="526" customFormat="1" ht="23" customHeight="1" spans="1:2">
      <c r="A21" s="537" t="s">
        <v>487</v>
      </c>
      <c r="B21" s="26">
        <v>81</v>
      </c>
    </row>
    <row r="22" s="526" customFormat="1" ht="23" customHeight="1" spans="1:2">
      <c r="A22" s="537" t="s">
        <v>488</v>
      </c>
      <c r="B22" s="26">
        <v>61798</v>
      </c>
    </row>
    <row r="23" s="525" customFormat="1" ht="23" customHeight="1" spans="1:2">
      <c r="A23" s="535" t="s">
        <v>489</v>
      </c>
      <c r="B23" s="831">
        <f>SUM(B24:B28)</f>
        <v>13365</v>
      </c>
    </row>
    <row r="24" s="525" customFormat="1" ht="23" customHeight="1" spans="1:2">
      <c r="A24" s="537" t="s">
        <v>490</v>
      </c>
      <c r="B24" s="832">
        <v>8966</v>
      </c>
    </row>
    <row r="25" s="525" customFormat="1" ht="23" customHeight="1" spans="1:2">
      <c r="A25" s="537" t="s">
        <v>491</v>
      </c>
      <c r="B25" s="832">
        <v>0</v>
      </c>
    </row>
    <row r="26" s="526" customFormat="1" ht="23" customHeight="1" spans="1:2">
      <c r="A26" s="537" t="s">
        <v>492</v>
      </c>
      <c r="B26" s="832">
        <v>433</v>
      </c>
    </row>
    <row r="27" s="526" customFormat="1" ht="23" customHeight="1" spans="1:2">
      <c r="A27" s="537" t="s">
        <v>493</v>
      </c>
      <c r="B27" s="832">
        <v>267</v>
      </c>
    </row>
    <row r="28" s="526" customFormat="1" ht="23" customHeight="1" spans="1:2">
      <c r="A28" s="537" t="s">
        <v>494</v>
      </c>
      <c r="B28" s="832">
        <v>3699</v>
      </c>
    </row>
    <row r="29" s="525" customFormat="1" ht="23" customHeight="1" spans="1:2">
      <c r="A29" s="535" t="s">
        <v>495</v>
      </c>
      <c r="B29" s="831">
        <f>SUM(B30:B31)</f>
        <v>0</v>
      </c>
    </row>
    <row r="30" s="525" customFormat="1" ht="23" customHeight="1" spans="1:2">
      <c r="A30" s="537" t="s">
        <v>490</v>
      </c>
      <c r="B30" s="832">
        <v>0</v>
      </c>
    </row>
    <row r="31" s="525" customFormat="1" ht="23" customHeight="1" spans="1:2">
      <c r="A31" s="537" t="s">
        <v>492</v>
      </c>
      <c r="B31" s="832">
        <v>0</v>
      </c>
    </row>
    <row r="32" s="525" customFormat="1" ht="23" customHeight="1" spans="1:2">
      <c r="A32" s="535" t="s">
        <v>496</v>
      </c>
      <c r="B32" s="831">
        <f>SUM(B33:B34)</f>
        <v>275081</v>
      </c>
    </row>
    <row r="33" s="526" customFormat="1" ht="23" customHeight="1" spans="1:2">
      <c r="A33" s="537" t="s">
        <v>497</v>
      </c>
      <c r="B33" s="832">
        <v>174771</v>
      </c>
    </row>
    <row r="34" s="526" customFormat="1" ht="23" customHeight="1" spans="1:2">
      <c r="A34" s="537" t="s">
        <v>498</v>
      </c>
      <c r="B34" s="832">
        <v>100310</v>
      </c>
    </row>
    <row r="35" s="525" customFormat="1" ht="23" customHeight="1" spans="1:2">
      <c r="A35" s="535" t="s">
        <v>499</v>
      </c>
      <c r="B35" s="831">
        <f>SUM(B36:B37)</f>
        <v>14586</v>
      </c>
    </row>
    <row r="36" s="525" customFormat="1" ht="23" customHeight="1" spans="1:2">
      <c r="A36" s="537" t="s">
        <v>500</v>
      </c>
      <c r="B36" s="832">
        <v>14571</v>
      </c>
    </row>
    <row r="37" s="525" customFormat="1" ht="23" customHeight="1" spans="1:2">
      <c r="A37" s="537" t="s">
        <v>501</v>
      </c>
      <c r="B37" s="832">
        <v>15</v>
      </c>
    </row>
    <row r="38" s="525" customFormat="1" ht="23" customHeight="1" spans="1:2">
      <c r="A38" s="535" t="s">
        <v>502</v>
      </c>
      <c r="B38" s="831">
        <f>SUM(B39:B41)</f>
        <v>8675</v>
      </c>
    </row>
    <row r="39" s="525" customFormat="1" ht="23" customHeight="1" spans="1:2">
      <c r="A39" s="537" t="s">
        <v>503</v>
      </c>
      <c r="B39" s="832">
        <v>173</v>
      </c>
    </row>
    <row r="40" s="525" customFormat="1" ht="23" customHeight="1" spans="1:2">
      <c r="A40" s="537" t="s">
        <v>504</v>
      </c>
      <c r="B40" s="832">
        <v>120</v>
      </c>
    </row>
    <row r="41" s="525" customFormat="1" ht="23" customHeight="1" spans="1:2">
      <c r="A41" s="537" t="s">
        <v>505</v>
      </c>
      <c r="B41" s="832">
        <v>8382</v>
      </c>
    </row>
    <row r="42" s="525" customFormat="1" ht="23" customHeight="1" spans="1:2">
      <c r="A42" s="535" t="s">
        <v>506</v>
      </c>
      <c r="B42" s="831">
        <f>SUM(B43:B47)</f>
        <v>53765</v>
      </c>
    </row>
    <row r="43" s="526" customFormat="1" ht="23" customHeight="1" spans="1:2">
      <c r="A43" s="537" t="s">
        <v>507</v>
      </c>
      <c r="B43" s="832">
        <v>26518</v>
      </c>
    </row>
    <row r="44" s="526" customFormat="1" ht="23" customHeight="1" spans="1:2">
      <c r="A44" s="537" t="s">
        <v>508</v>
      </c>
      <c r="B44" s="832">
        <v>334</v>
      </c>
    </row>
    <row r="45" s="526" customFormat="1" ht="23" customHeight="1" spans="1:2">
      <c r="A45" s="537" t="s">
        <v>509</v>
      </c>
      <c r="B45" s="832">
        <v>4416</v>
      </c>
    </row>
    <row r="46" s="825" customFormat="1" ht="23" customHeight="1" spans="1:2">
      <c r="A46" s="537" t="s">
        <v>510</v>
      </c>
      <c r="B46" s="832">
        <v>3327</v>
      </c>
    </row>
    <row r="47" s="526" customFormat="1" ht="23" customHeight="1" spans="1:2">
      <c r="A47" s="537" t="s">
        <v>511</v>
      </c>
      <c r="B47" s="832">
        <v>19170</v>
      </c>
    </row>
    <row r="48" s="526" customFormat="1" ht="23" customHeight="1" spans="1:2">
      <c r="A48" s="535" t="s">
        <v>512</v>
      </c>
      <c r="B48" s="831">
        <f>SUM(B49)</f>
        <v>102622</v>
      </c>
    </row>
    <row r="49" s="526" customFormat="1" ht="23" customHeight="1" spans="1:2">
      <c r="A49" s="537" t="s">
        <v>513</v>
      </c>
      <c r="B49" s="832">
        <v>102622</v>
      </c>
    </row>
    <row r="50" s="527" customFormat="1" ht="23" customHeight="1" spans="1:2">
      <c r="A50" s="535" t="s">
        <v>514</v>
      </c>
      <c r="B50" s="831">
        <f>SUM(B51:B51)</f>
        <v>10606</v>
      </c>
    </row>
    <row r="51" s="527" customFormat="1" ht="23" customHeight="1" spans="1:2">
      <c r="A51" s="537" t="s">
        <v>515</v>
      </c>
      <c r="B51" s="832">
        <v>10606</v>
      </c>
    </row>
    <row r="52" s="527" customFormat="1" ht="23" customHeight="1" spans="1:2">
      <c r="A52" s="535" t="s">
        <v>516</v>
      </c>
      <c r="B52" s="831">
        <f>SUM(B53)</f>
        <v>38526</v>
      </c>
    </row>
    <row r="53" s="527" customFormat="1" ht="23" customHeight="1" spans="1:2">
      <c r="A53" s="537" t="s">
        <v>517</v>
      </c>
      <c r="B53" s="832">
        <v>38526</v>
      </c>
    </row>
    <row r="54" s="527" customFormat="1" ht="23" customHeight="1" spans="1:2">
      <c r="A54" s="535" t="s">
        <v>518</v>
      </c>
      <c r="B54" s="831">
        <f>SUM(B55)</f>
        <v>8500</v>
      </c>
    </row>
    <row r="55" s="527" customFormat="1" ht="23" customHeight="1" spans="1:2">
      <c r="A55" s="537" t="s">
        <v>519</v>
      </c>
      <c r="B55" s="832">
        <v>8500</v>
      </c>
    </row>
    <row r="56" s="527" customFormat="1" ht="23" customHeight="1" spans="1:2">
      <c r="A56" s="535" t="s">
        <v>520</v>
      </c>
      <c r="B56" s="831">
        <f>SUM(B57:B58)</f>
        <v>44819</v>
      </c>
    </row>
    <row r="57" s="527" customFormat="1" ht="23" customHeight="1" spans="1:2">
      <c r="A57" s="537" t="s">
        <v>521</v>
      </c>
      <c r="B57" s="832">
        <v>12000</v>
      </c>
    </row>
    <row r="58" s="527" customFormat="1" ht="23" customHeight="1" spans="1:2">
      <c r="A58" s="537" t="s">
        <v>522</v>
      </c>
      <c r="B58" s="832">
        <v>32819</v>
      </c>
    </row>
    <row r="59" s="527" customFormat="1" spans="1:2">
      <c r="A59" s="529"/>
      <c r="B59" s="529"/>
    </row>
    <row r="60" s="527" customFormat="1" spans="1:2">
      <c r="A60" s="529"/>
      <c r="B60" s="529"/>
    </row>
    <row r="61" s="527" customFormat="1" spans="1:2">
      <c r="A61" s="529"/>
      <c r="B61" s="529"/>
    </row>
    <row r="62" s="527" customFormat="1" spans="1:2">
      <c r="A62" s="529"/>
      <c r="B62" s="529"/>
    </row>
    <row r="63" s="527" customFormat="1" spans="1:2">
      <c r="A63" s="529"/>
      <c r="B63" s="529"/>
    </row>
    <row r="64" s="527" customFormat="1" spans="1:2">
      <c r="A64" s="529"/>
      <c r="B64" s="529"/>
    </row>
    <row r="65" s="527" customFormat="1" spans="1:2">
      <c r="A65" s="529"/>
      <c r="B65" s="529"/>
    </row>
    <row r="66" s="527" customFormat="1" spans="1:2">
      <c r="A66" s="529"/>
      <c r="B66" s="529"/>
    </row>
    <row r="67" s="527" customFormat="1" spans="1:2">
      <c r="A67" s="529"/>
      <c r="B67" s="529"/>
    </row>
    <row r="68" s="527" customFormat="1" spans="1:2">
      <c r="A68" s="529"/>
      <c r="B68" s="529"/>
    </row>
    <row r="69" s="527" customFormat="1" spans="1:2">
      <c r="A69" s="529"/>
      <c r="B69" s="529"/>
    </row>
    <row r="70" s="527" customFormat="1" spans="1:2">
      <c r="A70" s="529"/>
      <c r="B70" s="529"/>
    </row>
    <row r="71" s="527" customFormat="1" spans="1:2">
      <c r="A71" s="529"/>
      <c r="B71" s="529"/>
    </row>
    <row r="72" s="527" customFormat="1" spans="1:2">
      <c r="A72" s="529"/>
      <c r="B72" s="529"/>
    </row>
    <row r="73" s="527" customFormat="1" spans="1:2">
      <c r="A73" s="529"/>
      <c r="B73" s="529"/>
    </row>
    <row r="74" s="527" customFormat="1" spans="1:2">
      <c r="A74" s="529"/>
      <c r="B74" s="529"/>
    </row>
    <row r="75" s="527" customFormat="1" spans="1:2">
      <c r="A75" s="529"/>
      <c r="B75" s="529"/>
    </row>
    <row r="76" s="527" customFormat="1" spans="1:2">
      <c r="A76" s="529"/>
      <c r="B76" s="529"/>
    </row>
    <row r="77" s="527" customFormat="1" spans="1:2">
      <c r="A77" s="529"/>
      <c r="B77" s="529"/>
    </row>
    <row r="78" s="527" customFormat="1" spans="1:2">
      <c r="A78" s="529"/>
      <c r="B78" s="529"/>
    </row>
    <row r="79" s="527" customFormat="1" spans="1:2">
      <c r="A79" s="529"/>
      <c r="B79" s="529"/>
    </row>
    <row r="80" s="527" customFormat="1" spans="1:2">
      <c r="A80" s="529"/>
      <c r="B80" s="529"/>
    </row>
    <row r="81" s="527" customFormat="1" spans="1:2">
      <c r="A81" s="529"/>
      <c r="B81" s="529"/>
    </row>
    <row r="82" s="527" customFormat="1" spans="1:2">
      <c r="A82" s="529"/>
      <c r="B82" s="529"/>
    </row>
    <row r="83" s="527" customFormat="1" spans="1:2">
      <c r="A83" s="529"/>
      <c r="B83" s="529"/>
    </row>
    <row r="84" s="527" customFormat="1" spans="1:2">
      <c r="A84" s="529"/>
      <c r="B84" s="529"/>
    </row>
    <row r="85" s="527" customFormat="1" spans="1:2">
      <c r="A85" s="529"/>
      <c r="B85" s="529"/>
    </row>
    <row r="86" s="527" customFormat="1" spans="1:2">
      <c r="A86" s="529"/>
      <c r="B86" s="529"/>
    </row>
    <row r="87" s="527" customFormat="1" spans="1:2">
      <c r="A87" s="529"/>
      <c r="B87" s="529"/>
    </row>
    <row r="88" s="527" customFormat="1" spans="1:2">
      <c r="A88" s="529"/>
      <c r="B88" s="529"/>
    </row>
    <row r="89" s="527" customFormat="1" spans="1:2">
      <c r="A89" s="529"/>
      <c r="B89" s="529"/>
    </row>
    <row r="90" s="527" customFormat="1" spans="1:2">
      <c r="A90" s="529"/>
      <c r="B90" s="529"/>
    </row>
    <row r="91" s="527" customFormat="1" spans="1:2">
      <c r="A91" s="529"/>
      <c r="B91" s="529"/>
    </row>
    <row r="92" s="527" customFormat="1" spans="1:2">
      <c r="A92" s="529"/>
      <c r="B92" s="529"/>
    </row>
    <row r="93" s="527" customFormat="1" spans="1:2">
      <c r="A93" s="529"/>
      <c r="B93" s="529"/>
    </row>
    <row r="94" s="527" customFormat="1" spans="1:2">
      <c r="A94" s="529"/>
      <c r="B94" s="529"/>
    </row>
    <row r="95" s="527" customFormat="1" spans="1:2">
      <c r="A95" s="529"/>
      <c r="B95" s="529"/>
    </row>
    <row r="96" s="527" customFormat="1" spans="1:2">
      <c r="A96" s="529"/>
      <c r="B96" s="529"/>
    </row>
    <row r="97" s="527" customFormat="1" spans="1:2">
      <c r="A97" s="529"/>
      <c r="B97" s="529"/>
    </row>
    <row r="98" s="527" customFormat="1" spans="1:2">
      <c r="A98" s="529"/>
      <c r="B98" s="529"/>
    </row>
    <row r="99" s="527" customFormat="1" spans="1:2">
      <c r="A99" s="529"/>
      <c r="B99" s="529"/>
    </row>
    <row r="100" s="527" customFormat="1" spans="1:2">
      <c r="A100" s="529"/>
      <c r="B100" s="529"/>
    </row>
    <row r="101" s="527" customFormat="1" spans="1:2">
      <c r="A101" s="529"/>
      <c r="B101" s="529"/>
    </row>
    <row r="102" s="527" customFormat="1" spans="1:2">
      <c r="A102" s="529"/>
      <c r="B102" s="529"/>
    </row>
    <row r="103" s="527" customFormat="1" spans="1:2">
      <c r="A103" s="529"/>
      <c r="B103" s="529"/>
    </row>
    <row r="104" s="527" customFormat="1" spans="1:2">
      <c r="A104" s="529"/>
      <c r="B104" s="529"/>
    </row>
    <row r="105" s="527" customFormat="1" spans="1:2">
      <c r="A105" s="529"/>
      <c r="B105" s="529"/>
    </row>
    <row r="106" s="527" customFormat="1" spans="1:2">
      <c r="A106" s="529"/>
      <c r="B106" s="529"/>
    </row>
    <row r="107" s="527" customFormat="1" spans="1:2">
      <c r="A107" s="529"/>
      <c r="B107" s="529"/>
    </row>
    <row r="108" s="527" customFormat="1" spans="1:2">
      <c r="A108" s="529"/>
      <c r="B108" s="529"/>
    </row>
    <row r="109" s="527" customFormat="1" spans="1:2">
      <c r="A109" s="529"/>
      <c r="B109" s="529"/>
    </row>
    <row r="110" s="527" customFormat="1" spans="1:2">
      <c r="A110" s="529"/>
      <c r="B110" s="529"/>
    </row>
    <row r="111" s="527" customFormat="1" spans="1:2">
      <c r="A111" s="529"/>
      <c r="B111" s="529"/>
    </row>
    <row r="112" s="527" customFormat="1" spans="1:2">
      <c r="A112" s="529"/>
      <c r="B112" s="529"/>
    </row>
    <row r="113" s="527" customFormat="1" spans="1:2">
      <c r="A113" s="529"/>
      <c r="B113" s="529"/>
    </row>
    <row r="114" s="527" customFormat="1" spans="1:2">
      <c r="A114" s="529"/>
      <c r="B114" s="529"/>
    </row>
    <row r="115" s="527" customFormat="1" spans="1:2">
      <c r="A115" s="529"/>
      <c r="B115" s="529"/>
    </row>
    <row r="116" s="527" customFormat="1" spans="1:2">
      <c r="A116" s="529"/>
      <c r="B116" s="529"/>
    </row>
    <row r="117" s="527" customFormat="1" spans="1:2">
      <c r="A117" s="529"/>
      <c r="B117" s="529"/>
    </row>
    <row r="118" s="527" customFormat="1" spans="1:2">
      <c r="A118" s="529"/>
      <c r="B118" s="529"/>
    </row>
    <row r="119" s="527" customFormat="1" spans="1:2">
      <c r="A119" s="529"/>
      <c r="B119" s="529"/>
    </row>
    <row r="120" s="527" customFormat="1" spans="1:2">
      <c r="A120" s="529"/>
      <c r="B120" s="529"/>
    </row>
    <row r="121" s="527" customFormat="1" spans="1:2">
      <c r="A121" s="529"/>
      <c r="B121" s="529"/>
    </row>
  </sheetData>
  <mergeCells count="3">
    <mergeCell ref="A2:B2"/>
    <mergeCell ref="A3:B3"/>
    <mergeCell ref="A4:A5"/>
  </mergeCells>
  <printOptions horizontalCentered="1"/>
  <pageMargins left="0.393055555555556" right="0.393055555555556" top="0.393055555555556" bottom="0.393055555555556" header="0.5" footer="0.5"/>
  <pageSetup paperSize="9"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9"/>
  <sheetViews>
    <sheetView workbookViewId="0">
      <selection activeCell="B15" sqref="B15"/>
    </sheetView>
  </sheetViews>
  <sheetFormatPr defaultColWidth="9.83809523809524" defaultRowHeight="12.75" outlineLevelCol="1"/>
  <cols>
    <col min="1" max="1" width="50.5904761904762" style="809" customWidth="1"/>
    <col min="2" max="2" width="40.647619047619" style="809" customWidth="1"/>
    <col min="3" max="16384" width="9.83809523809524" style="809"/>
  </cols>
  <sheetData>
    <row r="1" s="808" customFormat="1" ht="26.1" customHeight="1" spans="1:2">
      <c r="A1" s="813" t="s">
        <v>523</v>
      </c>
      <c r="B1" s="814"/>
    </row>
    <row r="2" s="809" customFormat="1" ht="48" customHeight="1" spans="1:2">
      <c r="A2" s="815" t="s">
        <v>524</v>
      </c>
      <c r="B2" s="816"/>
    </row>
    <row r="3" s="810" customFormat="1" ht="25" customHeight="1" spans="1:2">
      <c r="A3" s="817"/>
      <c r="B3" s="818" t="s">
        <v>471</v>
      </c>
    </row>
    <row r="4" s="811" customFormat="1" ht="36" customHeight="1" spans="1:2">
      <c r="A4" s="36" t="s">
        <v>365</v>
      </c>
      <c r="B4" s="36" t="s">
        <v>453</v>
      </c>
    </row>
    <row r="5" s="811" customFormat="1" ht="36" customHeight="1" spans="1:2">
      <c r="A5" s="36" t="s">
        <v>407</v>
      </c>
      <c r="B5" s="790">
        <f>B6+B13</f>
        <v>0</v>
      </c>
    </row>
    <row r="6" s="811" customFormat="1" ht="36" customHeight="1" spans="1:2">
      <c r="A6" s="819" t="s">
        <v>525</v>
      </c>
      <c r="B6" s="790">
        <f>SUM(B7:B12)</f>
        <v>0</v>
      </c>
    </row>
    <row r="7" s="811" customFormat="1" ht="36" customHeight="1" spans="1:2">
      <c r="A7" s="820" t="s">
        <v>526</v>
      </c>
      <c r="B7" s="792"/>
    </row>
    <row r="8" s="811" customFormat="1" ht="36" customHeight="1" spans="1:2">
      <c r="A8" s="821" t="s">
        <v>527</v>
      </c>
      <c r="B8" s="792"/>
    </row>
    <row r="9" s="811" customFormat="1" ht="36" customHeight="1" spans="1:2">
      <c r="A9" s="820" t="s">
        <v>528</v>
      </c>
      <c r="B9" s="792"/>
    </row>
    <row r="10" s="811" customFormat="1" ht="36" customHeight="1" spans="1:2">
      <c r="A10" s="820" t="s">
        <v>529</v>
      </c>
      <c r="B10" s="792"/>
    </row>
    <row r="11" s="811" customFormat="1" ht="36" customHeight="1" spans="1:2">
      <c r="A11" s="820" t="s">
        <v>530</v>
      </c>
      <c r="B11" s="792"/>
    </row>
    <row r="12" s="811" customFormat="1" ht="36" customHeight="1" spans="1:2">
      <c r="A12" s="820" t="s">
        <v>531</v>
      </c>
      <c r="B12" s="792"/>
    </row>
    <row r="13" s="811" customFormat="1" ht="36" customHeight="1" spans="1:2">
      <c r="A13" s="822" t="s">
        <v>532</v>
      </c>
      <c r="B13" s="790">
        <f>SUM(B14:B17)</f>
        <v>0</v>
      </c>
    </row>
    <row r="14" s="812" customFormat="1" ht="36" customHeight="1" spans="1:2">
      <c r="A14" s="823" t="s">
        <v>533</v>
      </c>
      <c r="B14" s="792"/>
    </row>
    <row r="15" s="812" customFormat="1" ht="36" customHeight="1" spans="1:2">
      <c r="A15" s="823" t="s">
        <v>534</v>
      </c>
      <c r="B15" s="792"/>
    </row>
    <row r="16" s="812" customFormat="1" ht="36" customHeight="1" spans="1:2">
      <c r="A16" s="823" t="s">
        <v>535</v>
      </c>
      <c r="B16" s="792"/>
    </row>
    <row r="17" s="812" customFormat="1" ht="36" customHeight="1" spans="1:2">
      <c r="A17" s="823" t="s">
        <v>536</v>
      </c>
      <c r="B17" s="792"/>
    </row>
    <row r="18" s="809" customFormat="1" ht="35" customHeight="1" spans="1:2">
      <c r="A18" s="807" t="s">
        <v>537</v>
      </c>
      <c r="B18" s="807"/>
    </row>
    <row r="19" s="809" customFormat="1" ht="14.25" spans="1:2">
      <c r="A19" s="824"/>
      <c r="B19" s="824"/>
    </row>
  </sheetData>
  <mergeCells count="2">
    <mergeCell ref="A2:B2"/>
    <mergeCell ref="A18:B18"/>
  </mergeCells>
  <printOptions horizontalCentered="1"/>
  <pageMargins left="0.393055555555556" right="0.393055555555556" top="0.393055555555556" bottom="0.393055555555556" header="0.5" footer="0.5"/>
  <pageSetup paperSize="9"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A16" sqref="A16"/>
    </sheetView>
  </sheetViews>
  <sheetFormatPr defaultColWidth="9.85714285714286" defaultRowHeight="14.25" outlineLevelCol="1"/>
  <cols>
    <col min="1" max="1" width="64.6666666666667" style="798" customWidth="1"/>
    <col min="2" max="2" width="29" style="798" customWidth="1"/>
    <col min="3" max="16383" width="9.85714285714286" style="798"/>
    <col min="16384" max="16384" width="9.85714285714286" style="1"/>
  </cols>
  <sheetData>
    <row r="1" s="794" customFormat="1" ht="21" customHeight="1" spans="1:2">
      <c r="A1" s="800" t="s">
        <v>538</v>
      </c>
    </row>
    <row r="2" s="795" customFormat="1" ht="30.6" customHeight="1" spans="1:2">
      <c r="A2" s="801" t="s">
        <v>539</v>
      </c>
      <c r="B2" s="801"/>
    </row>
    <row r="3" s="796" customFormat="1" ht="24.6" customHeight="1" spans="1:2">
      <c r="B3" s="802" t="s">
        <v>285</v>
      </c>
    </row>
    <row r="4" s="797" customFormat="1" ht="28" customHeight="1" spans="1:2">
      <c r="A4" s="332" t="s">
        <v>365</v>
      </c>
      <c r="B4" s="803" t="s">
        <v>366</v>
      </c>
    </row>
    <row r="5" s="798" customFormat="1" ht="28" customHeight="1" spans="1:2">
      <c r="A5" s="804" t="s">
        <v>367</v>
      </c>
      <c r="B5" s="646">
        <f>SUM(B6:B20)</f>
        <v>0</v>
      </c>
    </row>
    <row r="6" s="798" customFormat="1" ht="28" customHeight="1" spans="1:2">
      <c r="A6" s="805" t="s">
        <v>540</v>
      </c>
      <c r="B6" s="806"/>
    </row>
    <row r="7" s="798" customFormat="1" ht="28" customHeight="1" spans="1:2">
      <c r="A7" s="805" t="s">
        <v>541</v>
      </c>
      <c r="B7" s="806"/>
    </row>
    <row r="8" s="798" customFormat="1" ht="28" customHeight="1" spans="1:2">
      <c r="A8" s="805" t="s">
        <v>542</v>
      </c>
      <c r="B8" s="806"/>
    </row>
    <row r="9" s="798" customFormat="1" ht="28" customHeight="1" spans="1:2">
      <c r="A9" s="805" t="s">
        <v>543</v>
      </c>
      <c r="B9" s="806"/>
    </row>
    <row r="10" s="798" customFormat="1" ht="28" customHeight="1" spans="1:2">
      <c r="A10" s="805" t="s">
        <v>544</v>
      </c>
      <c r="B10" s="806"/>
    </row>
    <row r="11" s="798" customFormat="1" ht="28" customHeight="1" spans="1:2">
      <c r="A11" s="805" t="s">
        <v>545</v>
      </c>
      <c r="B11" s="806"/>
    </row>
    <row r="12" s="798" customFormat="1" ht="28" customHeight="1" spans="1:2">
      <c r="A12" s="805" t="s">
        <v>546</v>
      </c>
      <c r="B12" s="806"/>
    </row>
    <row r="13" s="798" customFormat="1" ht="28" customHeight="1" spans="1:2">
      <c r="A13" s="805" t="s">
        <v>547</v>
      </c>
      <c r="B13" s="806"/>
    </row>
    <row r="14" s="798" customFormat="1" ht="28" customHeight="1" spans="1:2">
      <c r="A14" s="805" t="s">
        <v>548</v>
      </c>
      <c r="B14" s="806"/>
    </row>
    <row r="15" s="798" customFormat="1" ht="28" customHeight="1" spans="1:2">
      <c r="A15" s="805" t="s">
        <v>549</v>
      </c>
      <c r="B15" s="806"/>
    </row>
    <row r="16" s="798" customFormat="1" ht="28" customHeight="1" spans="1:2">
      <c r="A16" s="805" t="s">
        <v>550</v>
      </c>
      <c r="B16" s="806"/>
    </row>
    <row r="17" s="798" customFormat="1" ht="28" customHeight="1" spans="1:2">
      <c r="A17" s="805" t="s">
        <v>551</v>
      </c>
      <c r="B17" s="806"/>
    </row>
    <row r="18" s="798" customFormat="1" ht="28" customHeight="1" spans="1:2">
      <c r="A18" s="805" t="s">
        <v>552</v>
      </c>
      <c r="B18" s="806"/>
    </row>
    <row r="19" s="798" customFormat="1" ht="28" customHeight="1" spans="1:2">
      <c r="A19" s="805" t="s">
        <v>553</v>
      </c>
      <c r="B19" s="806"/>
    </row>
    <row r="20" s="798" customFormat="1" ht="28" customHeight="1" spans="1:2">
      <c r="A20" s="805" t="s">
        <v>554</v>
      </c>
      <c r="B20" s="806"/>
    </row>
    <row r="21" s="799" customFormat="1" ht="38" customHeight="1" spans="1:2">
      <c r="A21" s="807" t="s">
        <v>555</v>
      </c>
      <c r="B21" s="807"/>
    </row>
  </sheetData>
  <mergeCells count="2">
    <mergeCell ref="A2:B2"/>
    <mergeCell ref="A21:B21"/>
  </mergeCells>
  <printOptions horizontalCentered="1"/>
  <pageMargins left="0.393055555555556" right="0.393055555555556" top="0.393055555555556" bottom="0.393055555555556" header="0.5" footer="0.5"/>
  <pageSetup paperSize="9"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1"/>
  <sheetViews>
    <sheetView workbookViewId="0">
      <selection activeCell="C16" sqref="C14:C16"/>
    </sheetView>
  </sheetViews>
  <sheetFormatPr defaultColWidth="8.83809523809524" defaultRowHeight="12.75"/>
  <cols>
    <col min="1" max="1" width="31.6666666666667" style="781" customWidth="1"/>
    <col min="2" max="4" width="20.7809523809524" style="781" customWidth="1"/>
    <col min="5" max="16369" width="8.83809523809524" style="781"/>
  </cols>
  <sheetData>
    <row r="1" s="781" customFormat="1" ht="20.45" customHeight="1" spans="1:4 16376:16383">
      <c r="A1" s="787" t="s">
        <v>556</v>
      </c>
      <c r="B1" s="755"/>
    </row>
    <row r="2" s="782" customFormat="1" ht="34" customHeight="1" spans="1:4 16376:16383">
      <c r="A2" s="788" t="s">
        <v>557</v>
      </c>
      <c r="B2" s="788"/>
      <c r="C2" s="788"/>
      <c r="D2" s="788"/>
    </row>
    <row r="3" s="783" customFormat="1" ht="26" customHeight="1" spans="1:4 16376:16383">
      <c r="A3" s="789" t="s">
        <v>285</v>
      </c>
      <c r="B3" s="789"/>
      <c r="C3" s="789"/>
      <c r="D3" s="789"/>
    </row>
    <row r="4" s="784" customFormat="1" ht="36" customHeight="1" spans="1:4 16376:16383">
      <c r="A4" s="36" t="s">
        <v>558</v>
      </c>
      <c r="B4" s="36" t="s">
        <v>453</v>
      </c>
      <c r="C4" s="36"/>
      <c r="D4" s="36"/>
    </row>
    <row r="5" s="784" customFormat="1" ht="36" customHeight="1" spans="1:4 16376:16383">
      <c r="A5" s="36"/>
      <c r="B5" s="36" t="s">
        <v>559</v>
      </c>
      <c r="C5" s="36" t="s">
        <v>560</v>
      </c>
      <c r="D5" s="36" t="s">
        <v>561</v>
      </c>
    </row>
    <row r="6" s="785" customFormat="1" ht="36" customHeight="1" spans="1:4 16376:16383">
      <c r="A6" s="790" t="s">
        <v>407</v>
      </c>
      <c r="B6" s="790">
        <f>SUM(B7:B13)</f>
        <v>0</v>
      </c>
      <c r="C6" s="790">
        <f>SUM(C7:C13)</f>
        <v>0</v>
      </c>
      <c r="D6" s="790">
        <f>SUM(D7:D13)</f>
        <v>0</v>
      </c>
      <c r="XEV6" s="791"/>
      <c r="XEW6" s="791"/>
      <c r="XEX6" s="791"/>
      <c r="XEY6" s="791"/>
      <c r="XEZ6" s="791"/>
      <c r="XFA6" s="791"/>
      <c r="XFB6" s="791"/>
      <c r="XFC6" s="791"/>
    </row>
    <row r="7" s="786" customFormat="1" ht="35" customHeight="1" spans="1:4 16376:16383">
      <c r="A7" s="334" t="s">
        <v>562</v>
      </c>
      <c r="B7" s="792"/>
      <c r="C7" s="792"/>
      <c r="D7" s="792"/>
    </row>
    <row r="8" s="784" customFormat="1" ht="35" customHeight="1" spans="1:4 16376:16383">
      <c r="A8" s="334" t="s">
        <v>563</v>
      </c>
      <c r="B8" s="792"/>
      <c r="C8" s="792"/>
      <c r="D8" s="792"/>
    </row>
    <row r="9" s="784" customFormat="1" ht="35" customHeight="1" spans="1:4 16376:16383">
      <c r="A9" s="334" t="s">
        <v>564</v>
      </c>
      <c r="B9" s="792"/>
      <c r="C9" s="792"/>
      <c r="D9" s="792"/>
    </row>
    <row r="10" s="784" customFormat="1" ht="35" customHeight="1" spans="1:4 16376:16383">
      <c r="A10" s="334" t="s">
        <v>565</v>
      </c>
      <c r="B10" s="792"/>
      <c r="C10" s="792"/>
      <c r="D10" s="792"/>
    </row>
    <row r="11" s="786" customFormat="1" ht="35" customHeight="1" spans="1:4 16376:16383">
      <c r="A11" s="334" t="s">
        <v>566</v>
      </c>
      <c r="B11" s="792"/>
      <c r="C11" s="792"/>
      <c r="D11" s="792"/>
    </row>
    <row r="12" s="786" customFormat="1" ht="35" customHeight="1" spans="1:4 16376:16383">
      <c r="A12" s="334" t="s">
        <v>567</v>
      </c>
      <c r="B12" s="792"/>
      <c r="C12" s="792"/>
      <c r="D12" s="792"/>
    </row>
    <row r="13" s="786" customFormat="1" ht="35" customHeight="1" spans="1:4 16376:16383">
      <c r="A13" s="334" t="s">
        <v>568</v>
      </c>
      <c r="B13" s="792"/>
      <c r="C13" s="792"/>
      <c r="D13" s="792"/>
    </row>
    <row r="14" ht="35" customHeight="1" spans="1:4 16376:16383">
      <c r="A14" s="334" t="s">
        <v>569</v>
      </c>
      <c r="B14" s="793"/>
      <c r="C14" s="793"/>
      <c r="D14" s="793"/>
    </row>
    <row r="15" ht="35" customHeight="1" spans="1:4 16376:16383">
      <c r="A15" s="334" t="s">
        <v>570</v>
      </c>
      <c r="B15" s="793"/>
      <c r="C15" s="793"/>
      <c r="D15" s="793"/>
    </row>
    <row r="16" ht="35" customHeight="1" spans="1:4 16376:16383">
      <c r="A16" s="334" t="s">
        <v>571</v>
      </c>
      <c r="B16" s="793"/>
      <c r="C16" s="793"/>
      <c r="D16" s="793"/>
    </row>
    <row r="17" ht="35" customHeight="1" spans="1:4">
      <c r="A17" s="334" t="s">
        <v>572</v>
      </c>
      <c r="B17" s="793"/>
      <c r="C17" s="793"/>
      <c r="D17" s="793"/>
    </row>
    <row r="18" ht="35" customHeight="1" spans="1:4">
      <c r="A18" s="334" t="s">
        <v>573</v>
      </c>
      <c r="B18" s="793"/>
      <c r="C18" s="793"/>
      <c r="D18" s="793"/>
    </row>
    <row r="19" ht="35" customHeight="1" spans="1:4">
      <c r="A19" s="334" t="s">
        <v>574</v>
      </c>
      <c r="B19" s="793"/>
      <c r="C19" s="793"/>
      <c r="D19" s="793"/>
    </row>
    <row r="20" ht="35" customHeight="1" spans="1:4">
      <c r="A20" s="334" t="s">
        <v>575</v>
      </c>
      <c r="B20" s="793"/>
      <c r="C20" s="793"/>
      <c r="D20" s="793"/>
    </row>
    <row r="21" ht="35" customHeight="1" spans="1:4">
      <c r="A21" s="520" t="s">
        <v>537</v>
      </c>
      <c r="B21" s="520"/>
      <c r="C21" s="520"/>
      <c r="D21" s="520"/>
    </row>
  </sheetData>
  <mergeCells count="5">
    <mergeCell ref="A2:D2"/>
    <mergeCell ref="A3:D3"/>
    <mergeCell ref="B4:D4"/>
    <mergeCell ref="A21:D21"/>
    <mergeCell ref="A4:A5"/>
  </mergeCells>
  <printOptions horizontalCentered="1"/>
  <pageMargins left="0.393055555555556" right="0.393055555555556" top="0.393055555555556" bottom="0.393055555555556" header="0.5" footer="0.5"/>
  <pageSetup paperSize="9"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2"/>
  <sheetViews>
    <sheetView zoomScale="115" zoomScaleNormal="115" workbookViewId="0">
      <selection activeCell="G4" sqref="G4"/>
    </sheetView>
  </sheetViews>
  <sheetFormatPr defaultColWidth="8.83809523809524" defaultRowHeight="16" customHeight="1" outlineLevelCol="4"/>
  <cols>
    <col min="1" max="1" width="9.14285714285714" style="750" customWidth="1"/>
    <col min="2" max="2" width="9.14285714285714" style="751" customWidth="1"/>
    <col min="3" max="3" width="9.14285714285714" style="752" customWidth="1"/>
    <col min="4" max="4" width="41.7142857142857" style="529" customWidth="1"/>
    <col min="5" max="5" width="14.7142857142857" style="753" customWidth="1"/>
    <col min="6" max="16384" width="8.83809523809524" style="529"/>
  </cols>
  <sheetData>
    <row r="1" s="529" customFormat="1" customHeight="1" spans="1:5">
      <c r="A1" s="754" t="s">
        <v>576</v>
      </c>
      <c r="B1" s="755"/>
      <c r="C1" s="756"/>
      <c r="E1" s="753"/>
    </row>
    <row r="2" s="529" customFormat="1" ht="48" customHeight="1" spans="1:5">
      <c r="A2" s="757" t="s">
        <v>577</v>
      </c>
      <c r="B2" s="757"/>
      <c r="C2" s="757"/>
      <c r="D2" s="757"/>
      <c r="E2" s="758"/>
    </row>
    <row r="3" s="529" customFormat="1" ht="21" customHeight="1" spans="1:5">
      <c r="A3" s="759" t="s">
        <v>285</v>
      </c>
      <c r="B3" s="759"/>
      <c r="C3" s="759"/>
      <c r="D3" s="759"/>
      <c r="E3" s="760"/>
    </row>
    <row r="4" s="747" customFormat="1" ht="21" customHeight="1" spans="1:5">
      <c r="A4" s="761" t="s">
        <v>578</v>
      </c>
      <c r="B4" s="761" t="s">
        <v>579</v>
      </c>
      <c r="C4" s="761" t="s">
        <v>580</v>
      </c>
      <c r="D4" s="761" t="s">
        <v>472</v>
      </c>
      <c r="E4" s="762" t="s">
        <v>291</v>
      </c>
    </row>
    <row r="5" s="747" customFormat="1" customHeight="1" spans="1:5">
      <c r="A5" s="763" t="s">
        <v>581</v>
      </c>
      <c r="B5" s="763"/>
      <c r="C5" s="763"/>
      <c r="D5" s="764" t="s">
        <v>582</v>
      </c>
      <c r="E5" s="765">
        <f>E6+E13+E18+E25+E30+E37+E42+E44+E47+E53+E62+E64+E67+E69+E71+E73+E78+E82+E86+E90+E95+E97+E104+E109+E111+E113</f>
        <v>60386.910628</v>
      </c>
    </row>
    <row r="6" s="748" customFormat="1" customHeight="1" spans="1:5">
      <c r="A6" s="766"/>
      <c r="B6" s="766" t="s">
        <v>583</v>
      </c>
      <c r="C6" s="766"/>
      <c r="D6" s="767" t="s">
        <v>584</v>
      </c>
      <c r="E6" s="768">
        <f>SUM(E7:E12)</f>
        <v>1860</v>
      </c>
    </row>
    <row r="7" s="748" customFormat="1" customHeight="1" spans="1:5">
      <c r="A7" s="769"/>
      <c r="B7" s="769"/>
      <c r="C7" s="769" t="s">
        <v>583</v>
      </c>
      <c r="D7" s="770" t="s">
        <v>585</v>
      </c>
      <c r="E7" s="771">
        <v>737</v>
      </c>
    </row>
    <row r="8" s="748" customFormat="1" customHeight="1" spans="1:5">
      <c r="A8" s="772"/>
      <c r="B8" s="772"/>
      <c r="C8" s="772" t="s">
        <v>586</v>
      </c>
      <c r="D8" s="773" t="s">
        <v>587</v>
      </c>
      <c r="E8" s="774">
        <v>260</v>
      </c>
    </row>
    <row r="9" s="748" customFormat="1" customHeight="1" spans="1:5">
      <c r="A9" s="772"/>
      <c r="B9" s="772"/>
      <c r="C9" s="772" t="s">
        <v>588</v>
      </c>
      <c r="D9" s="773" t="s">
        <v>589</v>
      </c>
      <c r="E9" s="774">
        <v>78</v>
      </c>
    </row>
    <row r="10" s="748" customFormat="1" customHeight="1" spans="1:5">
      <c r="A10" s="772"/>
      <c r="B10" s="772"/>
      <c r="C10" s="772" t="s">
        <v>590</v>
      </c>
      <c r="D10" s="773" t="s">
        <v>591</v>
      </c>
      <c r="E10" s="774">
        <v>0</v>
      </c>
    </row>
    <row r="11" s="748" customFormat="1" customHeight="1" spans="1:5">
      <c r="A11" s="772"/>
      <c r="B11" s="772"/>
      <c r="C11" s="772" t="s">
        <v>592</v>
      </c>
      <c r="D11" s="773" t="s">
        <v>593</v>
      </c>
      <c r="E11" s="774">
        <v>690</v>
      </c>
    </row>
    <row r="12" s="748" customFormat="1" customHeight="1" spans="1:5">
      <c r="A12" s="772"/>
      <c r="B12" s="772"/>
      <c r="C12" s="772" t="s">
        <v>594</v>
      </c>
      <c r="D12" s="773" t="s">
        <v>595</v>
      </c>
      <c r="E12" s="774">
        <v>95</v>
      </c>
    </row>
    <row r="13" s="747" customFormat="1" customHeight="1" spans="1:5">
      <c r="A13" s="775"/>
      <c r="B13" s="775" t="s">
        <v>586</v>
      </c>
      <c r="C13" s="775"/>
      <c r="D13" s="776" t="s">
        <v>596</v>
      </c>
      <c r="E13" s="777">
        <v>689</v>
      </c>
    </row>
    <row r="14" s="748" customFormat="1" customHeight="1" spans="1:5">
      <c r="A14" s="772"/>
      <c r="B14" s="772"/>
      <c r="C14" s="772" t="s">
        <v>583</v>
      </c>
      <c r="D14" s="773" t="s">
        <v>585</v>
      </c>
      <c r="E14" s="774">
        <v>513</v>
      </c>
    </row>
    <row r="15" s="748" customFormat="1" customHeight="1" spans="1:5">
      <c r="A15" s="772"/>
      <c r="B15" s="772"/>
      <c r="C15" s="772" t="s">
        <v>588</v>
      </c>
      <c r="D15" s="773" t="s">
        <v>597</v>
      </c>
      <c r="E15" s="774">
        <v>49.815</v>
      </c>
    </row>
    <row r="16" s="748" customFormat="1" customHeight="1" spans="1:5">
      <c r="A16" s="772"/>
      <c r="B16" s="772"/>
      <c r="C16" s="772" t="s">
        <v>592</v>
      </c>
      <c r="D16" s="773" t="s">
        <v>593</v>
      </c>
      <c r="E16" s="774">
        <v>69</v>
      </c>
    </row>
    <row r="17" s="747" customFormat="1" customHeight="1" spans="1:5">
      <c r="A17" s="772"/>
      <c r="B17" s="772"/>
      <c r="C17" s="772" t="s">
        <v>594</v>
      </c>
      <c r="D17" s="773" t="s">
        <v>598</v>
      </c>
      <c r="E17" s="774">
        <v>57</v>
      </c>
    </row>
    <row r="18" s="747" customFormat="1" customHeight="1" spans="1:5">
      <c r="A18" s="775"/>
      <c r="B18" s="775" t="s">
        <v>599</v>
      </c>
      <c r="C18" s="775"/>
      <c r="D18" s="776" t="s">
        <v>600</v>
      </c>
      <c r="E18" s="777">
        <v>19076</v>
      </c>
    </row>
    <row r="19" s="748" customFormat="1" customHeight="1" spans="1:5">
      <c r="A19" s="772"/>
      <c r="B19" s="772"/>
      <c r="C19" s="772" t="s">
        <v>583</v>
      </c>
      <c r="D19" s="773" t="s">
        <v>585</v>
      </c>
      <c r="E19" s="774">
        <v>10920</v>
      </c>
    </row>
    <row r="20" s="747" customFormat="1" customHeight="1" spans="1:5">
      <c r="A20" s="772"/>
      <c r="B20" s="772"/>
      <c r="C20" s="772" t="s">
        <v>599</v>
      </c>
      <c r="D20" s="773" t="s">
        <v>601</v>
      </c>
      <c r="E20" s="774">
        <v>1833</v>
      </c>
    </row>
    <row r="21" s="747" customFormat="1" customHeight="1" spans="1:5">
      <c r="A21" s="772"/>
      <c r="B21" s="772"/>
      <c r="C21" s="772" t="s">
        <v>602</v>
      </c>
      <c r="D21" s="773" t="s">
        <v>603</v>
      </c>
      <c r="E21" s="774">
        <v>5</v>
      </c>
    </row>
    <row r="22" s="747" customFormat="1" customHeight="1" spans="1:5">
      <c r="A22" s="772"/>
      <c r="B22" s="772"/>
      <c r="C22" s="772" t="s">
        <v>604</v>
      </c>
      <c r="D22" s="773" t="s">
        <v>605</v>
      </c>
      <c r="E22" s="774">
        <v>108</v>
      </c>
    </row>
    <row r="23" s="747" customFormat="1" customHeight="1" spans="1:5">
      <c r="A23" s="772"/>
      <c r="B23" s="772"/>
      <c r="C23" s="772" t="s">
        <v>592</v>
      </c>
      <c r="D23" s="773" t="s">
        <v>593</v>
      </c>
      <c r="E23" s="774">
        <v>3888</v>
      </c>
    </row>
    <row r="24" s="747" customFormat="1" customHeight="1" spans="1:5">
      <c r="A24" s="772"/>
      <c r="B24" s="772"/>
      <c r="C24" s="772" t="s">
        <v>594</v>
      </c>
      <c r="D24" s="773" t="s">
        <v>606</v>
      </c>
      <c r="E24" s="774">
        <v>2322</v>
      </c>
    </row>
    <row r="25" s="747" customFormat="1" customHeight="1" spans="1:5">
      <c r="A25" s="775"/>
      <c r="B25" s="775" t="s">
        <v>588</v>
      </c>
      <c r="C25" s="775"/>
      <c r="D25" s="776" t="s">
        <v>607</v>
      </c>
      <c r="E25" s="777">
        <v>3896.080828</v>
      </c>
    </row>
    <row r="26" s="748" customFormat="1" customHeight="1" spans="1:5">
      <c r="A26" s="772"/>
      <c r="B26" s="772"/>
      <c r="C26" s="772" t="s">
        <v>583</v>
      </c>
      <c r="D26" s="773" t="s">
        <v>585</v>
      </c>
      <c r="E26" s="774">
        <v>1786.141</v>
      </c>
    </row>
    <row r="27" s="748" customFormat="1" customHeight="1" spans="1:5">
      <c r="A27" s="772"/>
      <c r="B27" s="772"/>
      <c r="C27" s="772" t="s">
        <v>608</v>
      </c>
      <c r="D27" s="773" t="s">
        <v>609</v>
      </c>
      <c r="E27" s="774">
        <v>31</v>
      </c>
    </row>
    <row r="28" s="748" customFormat="1" customHeight="1" spans="1:5">
      <c r="A28" s="772"/>
      <c r="B28" s="772"/>
      <c r="C28" s="772" t="s">
        <v>592</v>
      </c>
      <c r="D28" s="773" t="s">
        <v>593</v>
      </c>
      <c r="E28" s="774">
        <v>1612</v>
      </c>
    </row>
    <row r="29" s="747" customFormat="1" customHeight="1" spans="1:5">
      <c r="A29" s="772"/>
      <c r="B29" s="772"/>
      <c r="C29" s="772" t="s">
        <v>594</v>
      </c>
      <c r="D29" s="773" t="s">
        <v>610</v>
      </c>
      <c r="E29" s="774">
        <v>467</v>
      </c>
    </row>
    <row r="30" s="747" customFormat="1" customHeight="1" spans="1:5">
      <c r="A30" s="775"/>
      <c r="B30" s="775" t="s">
        <v>602</v>
      </c>
      <c r="C30" s="775"/>
      <c r="D30" s="776" t="s">
        <v>611</v>
      </c>
      <c r="E30" s="777">
        <v>470</v>
      </c>
    </row>
    <row r="31" s="748" customFormat="1" customHeight="1" spans="1:5">
      <c r="A31" s="772"/>
      <c r="B31" s="772"/>
      <c r="C31" s="772" t="s">
        <v>583</v>
      </c>
      <c r="D31" s="773" t="s">
        <v>585</v>
      </c>
      <c r="E31" s="774">
        <v>170</v>
      </c>
    </row>
    <row r="32" s="747" customFormat="1" customHeight="1" spans="1:5">
      <c r="A32" s="772"/>
      <c r="B32" s="772"/>
      <c r="C32" s="772" t="s">
        <v>588</v>
      </c>
      <c r="D32" s="773" t="s">
        <v>612</v>
      </c>
      <c r="E32" s="774">
        <v>0</v>
      </c>
    </row>
    <row r="33" s="747" customFormat="1" customHeight="1" spans="1:5">
      <c r="A33" s="772"/>
      <c r="B33" s="772"/>
      <c r="C33" s="772" t="s">
        <v>602</v>
      </c>
      <c r="D33" s="773" t="s">
        <v>613</v>
      </c>
      <c r="E33" s="774">
        <v>0</v>
      </c>
    </row>
    <row r="34" s="747" customFormat="1" customHeight="1" spans="1:5">
      <c r="A34" s="772"/>
      <c r="B34" s="772"/>
      <c r="C34" s="772" t="s">
        <v>590</v>
      </c>
      <c r="D34" s="773" t="s">
        <v>614</v>
      </c>
      <c r="E34" s="774">
        <v>15</v>
      </c>
    </row>
    <row r="35" s="747" customFormat="1" customHeight="1" spans="1:5">
      <c r="A35" s="772"/>
      <c r="B35" s="772"/>
      <c r="C35" s="772" t="s">
        <v>608</v>
      </c>
      <c r="D35" s="773" t="s">
        <v>615</v>
      </c>
      <c r="E35" s="774">
        <v>37</v>
      </c>
    </row>
    <row r="36" s="747" customFormat="1" customHeight="1" spans="1:5">
      <c r="A36" s="772"/>
      <c r="B36" s="772"/>
      <c r="C36" s="772" t="s">
        <v>592</v>
      </c>
      <c r="D36" s="773" t="s">
        <v>593</v>
      </c>
      <c r="E36" s="774">
        <v>248</v>
      </c>
    </row>
    <row r="37" s="747" customFormat="1" customHeight="1" spans="1:5">
      <c r="A37" s="775"/>
      <c r="B37" s="775" t="s">
        <v>604</v>
      </c>
      <c r="C37" s="775"/>
      <c r="D37" s="776" t="s">
        <v>616</v>
      </c>
      <c r="E37" s="777">
        <v>4065</v>
      </c>
    </row>
    <row r="38" s="748" customFormat="1" customHeight="1" spans="1:5">
      <c r="A38" s="772"/>
      <c r="B38" s="772"/>
      <c r="C38" s="772" t="s">
        <v>583</v>
      </c>
      <c r="D38" s="773" t="s">
        <v>585</v>
      </c>
      <c r="E38" s="774">
        <v>1336</v>
      </c>
    </row>
    <row r="39" s="747" customFormat="1" customHeight="1" spans="1:5">
      <c r="A39" s="772"/>
      <c r="B39" s="772"/>
      <c r="C39" s="772" t="s">
        <v>608</v>
      </c>
      <c r="D39" s="773" t="s">
        <v>617</v>
      </c>
      <c r="E39" s="774">
        <v>523</v>
      </c>
    </row>
    <row r="40" s="747" customFormat="1" customHeight="1" spans="1:5">
      <c r="A40" s="772"/>
      <c r="B40" s="772"/>
      <c r="C40" s="772" t="s">
        <v>592</v>
      </c>
      <c r="D40" s="773" t="s">
        <v>593</v>
      </c>
      <c r="E40" s="774">
        <v>1749</v>
      </c>
    </row>
    <row r="41" s="747" customFormat="1" customHeight="1" spans="1:5">
      <c r="A41" s="772"/>
      <c r="B41" s="772"/>
      <c r="C41" s="772" t="s">
        <v>594</v>
      </c>
      <c r="D41" s="773" t="s">
        <v>618</v>
      </c>
      <c r="E41" s="774">
        <v>457</v>
      </c>
    </row>
    <row r="42" s="747" customFormat="1" customHeight="1" spans="1:5">
      <c r="A42" s="775"/>
      <c r="B42" s="775" t="s">
        <v>590</v>
      </c>
      <c r="C42" s="775"/>
      <c r="D42" s="776" t="s">
        <v>619</v>
      </c>
      <c r="E42" s="777">
        <v>2316</v>
      </c>
    </row>
    <row r="43" s="748" customFormat="1" customHeight="1" spans="1:5">
      <c r="A43" s="772"/>
      <c r="B43" s="772"/>
      <c r="C43" s="772" t="s">
        <v>583</v>
      </c>
      <c r="D43" s="773" t="s">
        <v>585</v>
      </c>
      <c r="E43" s="774">
        <v>2316</v>
      </c>
    </row>
    <row r="44" s="748" customFormat="1" customHeight="1" spans="1:5">
      <c r="A44" s="775"/>
      <c r="B44" s="775" t="s">
        <v>608</v>
      </c>
      <c r="C44" s="775"/>
      <c r="D44" s="776" t="s">
        <v>620</v>
      </c>
      <c r="E44" s="777">
        <v>760</v>
      </c>
    </row>
    <row r="45" s="748" customFormat="1" customHeight="1" spans="1:5">
      <c r="A45" s="772"/>
      <c r="B45" s="772"/>
      <c r="C45" s="772" t="s">
        <v>583</v>
      </c>
      <c r="D45" s="773" t="s">
        <v>585</v>
      </c>
      <c r="E45" s="774">
        <v>269</v>
      </c>
    </row>
    <row r="46" s="747" customFormat="1" customHeight="1" spans="1:5">
      <c r="A46" s="772"/>
      <c r="B46" s="772"/>
      <c r="C46" s="772" t="s">
        <v>592</v>
      </c>
      <c r="D46" s="773" t="s">
        <v>593</v>
      </c>
      <c r="E46" s="774">
        <v>491</v>
      </c>
    </row>
    <row r="47" s="747" customFormat="1" customHeight="1" spans="1:5">
      <c r="A47" s="775"/>
      <c r="B47" s="775" t="s">
        <v>621</v>
      </c>
      <c r="C47" s="775"/>
      <c r="D47" s="776" t="s">
        <v>622</v>
      </c>
      <c r="E47" s="777">
        <v>2122</v>
      </c>
    </row>
    <row r="48" s="748" customFormat="1" customHeight="1" spans="1:5">
      <c r="A48" s="772"/>
      <c r="B48" s="772"/>
      <c r="C48" s="772" t="s">
        <v>583</v>
      </c>
      <c r="D48" s="773" t="s">
        <v>585</v>
      </c>
      <c r="E48" s="774">
        <v>1729</v>
      </c>
    </row>
    <row r="49" s="748" customFormat="1" customHeight="1" spans="1:5">
      <c r="A49" s="772"/>
      <c r="B49" s="772"/>
      <c r="C49" s="772" t="s">
        <v>588</v>
      </c>
      <c r="D49" s="773" t="s">
        <v>623</v>
      </c>
      <c r="E49" s="774">
        <v>200</v>
      </c>
    </row>
    <row r="50" s="748" customFormat="1" customHeight="1" spans="1:5">
      <c r="A50" s="772"/>
      <c r="B50" s="772"/>
      <c r="C50" s="772" t="s">
        <v>604</v>
      </c>
      <c r="D50" s="773" t="s">
        <v>624</v>
      </c>
      <c r="E50" s="774">
        <v>45</v>
      </c>
    </row>
    <row r="51" s="747" customFormat="1" customHeight="1" spans="1:5">
      <c r="A51" s="772"/>
      <c r="B51" s="772"/>
      <c r="C51" s="772" t="s">
        <v>592</v>
      </c>
      <c r="D51" s="773" t="s">
        <v>593</v>
      </c>
      <c r="E51" s="774">
        <v>110</v>
      </c>
    </row>
    <row r="52" s="747" customFormat="1" customHeight="1" spans="1:5">
      <c r="A52" s="772"/>
      <c r="B52" s="772"/>
      <c r="C52" s="772" t="s">
        <v>594</v>
      </c>
      <c r="D52" s="773" t="s">
        <v>625</v>
      </c>
      <c r="E52" s="774">
        <v>38</v>
      </c>
    </row>
    <row r="53" s="747" customFormat="1" customHeight="1" spans="1:5">
      <c r="A53" s="775"/>
      <c r="B53" s="775" t="s">
        <v>626</v>
      </c>
      <c r="C53" s="775"/>
      <c r="D53" s="776" t="s">
        <v>627</v>
      </c>
      <c r="E53" s="777">
        <v>2085</v>
      </c>
    </row>
    <row r="54" s="748" customFormat="1" customHeight="1" spans="1:5">
      <c r="A54" s="772"/>
      <c r="B54" s="772"/>
      <c r="C54" s="772" t="s">
        <v>583</v>
      </c>
      <c r="D54" s="773" t="s">
        <v>585</v>
      </c>
      <c r="E54" s="774">
        <v>225</v>
      </c>
    </row>
    <row r="55" s="748" customFormat="1" customHeight="1" spans="1:5">
      <c r="A55" s="772"/>
      <c r="B55" s="772"/>
      <c r="C55" s="772" t="s">
        <v>586</v>
      </c>
      <c r="D55" s="773" t="s">
        <v>587</v>
      </c>
      <c r="E55" s="774">
        <v>207</v>
      </c>
    </row>
    <row r="56" s="747" customFormat="1" customHeight="1" spans="1:5">
      <c r="A56" s="772"/>
      <c r="B56" s="772"/>
      <c r="C56" s="772" t="s">
        <v>588</v>
      </c>
      <c r="D56" s="773" t="s">
        <v>628</v>
      </c>
      <c r="E56" s="774">
        <v>298</v>
      </c>
    </row>
    <row r="57" s="747" customFormat="1" customHeight="1" spans="1:5">
      <c r="A57" s="772"/>
      <c r="B57" s="772"/>
      <c r="C57" s="772" t="s">
        <v>602</v>
      </c>
      <c r="D57" s="773" t="s">
        <v>629</v>
      </c>
      <c r="E57" s="774">
        <v>41</v>
      </c>
    </row>
    <row r="58" s="747" customFormat="1" customHeight="1" spans="1:5">
      <c r="A58" s="772"/>
      <c r="B58" s="772"/>
      <c r="C58" s="772" t="s">
        <v>590</v>
      </c>
      <c r="D58" s="773" t="s">
        <v>630</v>
      </c>
      <c r="E58" s="774">
        <v>73</v>
      </c>
    </row>
    <row r="59" s="747" customFormat="1" customHeight="1" spans="1:5">
      <c r="A59" s="772"/>
      <c r="B59" s="772"/>
      <c r="C59" s="772" t="s">
        <v>608</v>
      </c>
      <c r="D59" s="773" t="s">
        <v>631</v>
      </c>
      <c r="E59" s="774">
        <v>121</v>
      </c>
    </row>
    <row r="60" s="747" customFormat="1" customHeight="1" spans="1:5">
      <c r="A60" s="772"/>
      <c r="B60" s="772"/>
      <c r="C60" s="772" t="s">
        <v>592</v>
      </c>
      <c r="D60" s="773" t="s">
        <v>593</v>
      </c>
      <c r="E60" s="774">
        <v>973</v>
      </c>
    </row>
    <row r="61" s="748" customFormat="1" customHeight="1" spans="1:5">
      <c r="A61" s="772"/>
      <c r="B61" s="772"/>
      <c r="C61" s="772" t="s">
        <v>594</v>
      </c>
      <c r="D61" s="773" t="s">
        <v>632</v>
      </c>
      <c r="E61" s="774">
        <v>147</v>
      </c>
    </row>
    <row r="62" s="747" customFormat="1" customHeight="1" spans="1:5">
      <c r="A62" s="775"/>
      <c r="B62" s="775" t="s">
        <v>633</v>
      </c>
      <c r="C62" s="775"/>
      <c r="D62" s="776" t="s">
        <v>634</v>
      </c>
      <c r="E62" s="777">
        <v>177</v>
      </c>
    </row>
    <row r="63" s="748" customFormat="1" customHeight="1" spans="1:5">
      <c r="A63" s="772"/>
      <c r="B63" s="772"/>
      <c r="C63" s="772" t="s">
        <v>594</v>
      </c>
      <c r="D63" s="773" t="s">
        <v>635</v>
      </c>
      <c r="E63" s="774">
        <v>177</v>
      </c>
    </row>
    <row r="64" s="747" customFormat="1" customHeight="1" spans="1:5">
      <c r="A64" s="775"/>
      <c r="B64" s="775" t="s">
        <v>636</v>
      </c>
      <c r="C64" s="775"/>
      <c r="D64" s="776" t="s">
        <v>637</v>
      </c>
      <c r="E64" s="777">
        <v>0</v>
      </c>
    </row>
    <row r="65" s="748" customFormat="1" customHeight="1" spans="1:5">
      <c r="A65" s="772"/>
      <c r="B65" s="772"/>
      <c r="C65" s="772" t="s">
        <v>583</v>
      </c>
      <c r="D65" s="773" t="s">
        <v>585</v>
      </c>
      <c r="E65" s="774">
        <v>0</v>
      </c>
    </row>
    <row r="66" s="748" customFormat="1" customHeight="1" spans="1:5">
      <c r="A66" s="772"/>
      <c r="B66" s="772"/>
      <c r="C66" s="772" t="s">
        <v>594</v>
      </c>
      <c r="D66" s="773" t="s">
        <v>638</v>
      </c>
      <c r="E66" s="774">
        <v>0</v>
      </c>
    </row>
    <row r="67" s="748" customFormat="1" customHeight="1" spans="1:5">
      <c r="A67" s="775"/>
      <c r="B67" s="775" t="s">
        <v>639</v>
      </c>
      <c r="C67" s="775"/>
      <c r="D67" s="776" t="s">
        <v>640</v>
      </c>
      <c r="E67" s="777">
        <v>101</v>
      </c>
    </row>
    <row r="68" s="747" customFormat="1" customHeight="1" spans="1:5">
      <c r="A68" s="772"/>
      <c r="B68" s="772"/>
      <c r="C68" s="772" t="s">
        <v>583</v>
      </c>
      <c r="D68" s="773" t="s">
        <v>585</v>
      </c>
      <c r="E68" s="774">
        <v>101</v>
      </c>
    </row>
    <row r="69" s="748" customFormat="1" customHeight="1" spans="1:5">
      <c r="A69" s="775"/>
      <c r="B69" s="775" t="s">
        <v>641</v>
      </c>
      <c r="C69" s="775"/>
      <c r="D69" s="776" t="s">
        <v>642</v>
      </c>
      <c r="E69" s="777">
        <v>223</v>
      </c>
    </row>
    <row r="70" s="747" customFormat="1" customHeight="1" spans="1:5">
      <c r="A70" s="772"/>
      <c r="B70" s="772"/>
      <c r="C70" s="772" t="s">
        <v>588</v>
      </c>
      <c r="D70" s="773" t="s">
        <v>643</v>
      </c>
      <c r="E70" s="774">
        <v>223</v>
      </c>
    </row>
    <row r="71" s="747" customFormat="1" customHeight="1" spans="1:5">
      <c r="A71" s="775"/>
      <c r="B71" s="775" t="s">
        <v>644</v>
      </c>
      <c r="C71" s="775"/>
      <c r="D71" s="776" t="s">
        <v>645</v>
      </c>
      <c r="E71" s="777">
        <v>170</v>
      </c>
    </row>
    <row r="72" s="747" customFormat="1" customHeight="1" spans="1:5">
      <c r="A72" s="772"/>
      <c r="B72" s="772"/>
      <c r="C72" s="772" t="s">
        <v>583</v>
      </c>
      <c r="D72" s="773" t="s">
        <v>585</v>
      </c>
      <c r="E72" s="774">
        <v>170</v>
      </c>
    </row>
    <row r="73" s="748" customFormat="1" customHeight="1" spans="1:5">
      <c r="A73" s="775"/>
      <c r="B73" s="775" t="s">
        <v>646</v>
      </c>
      <c r="C73" s="775"/>
      <c r="D73" s="776" t="s">
        <v>647</v>
      </c>
      <c r="E73" s="777">
        <v>579</v>
      </c>
    </row>
    <row r="74" s="747" customFormat="1" customHeight="1" spans="1:5">
      <c r="A74" s="772"/>
      <c r="B74" s="772"/>
      <c r="C74" s="772" t="s">
        <v>583</v>
      </c>
      <c r="D74" s="773" t="s">
        <v>585</v>
      </c>
      <c r="E74" s="774">
        <v>169</v>
      </c>
    </row>
    <row r="75" s="747" customFormat="1" customHeight="1" spans="1:5">
      <c r="A75" s="772"/>
      <c r="B75" s="772"/>
      <c r="C75" s="772" t="s">
        <v>604</v>
      </c>
      <c r="D75" s="773" t="s">
        <v>648</v>
      </c>
      <c r="E75" s="774">
        <v>51</v>
      </c>
    </row>
    <row r="76" s="747" customFormat="1" customHeight="1" spans="1:5">
      <c r="A76" s="772"/>
      <c r="B76" s="772"/>
      <c r="C76" s="772" t="s">
        <v>592</v>
      </c>
      <c r="D76" s="773" t="s">
        <v>593</v>
      </c>
      <c r="E76" s="774">
        <v>227</v>
      </c>
    </row>
    <row r="77" s="747" customFormat="1" customHeight="1" spans="1:5">
      <c r="A77" s="772"/>
      <c r="B77" s="772"/>
      <c r="C77" s="772" t="s">
        <v>594</v>
      </c>
      <c r="D77" s="773" t="s">
        <v>649</v>
      </c>
      <c r="E77" s="774">
        <v>132</v>
      </c>
    </row>
    <row r="78" s="748" customFormat="1" customHeight="1" spans="1:5">
      <c r="A78" s="775"/>
      <c r="B78" s="775" t="s">
        <v>650</v>
      </c>
      <c r="C78" s="775"/>
      <c r="D78" s="776" t="s">
        <v>651</v>
      </c>
      <c r="E78" s="777">
        <v>2358</v>
      </c>
    </row>
    <row r="79" s="747" customFormat="1" customHeight="1" spans="1:5">
      <c r="A79" s="772"/>
      <c r="B79" s="772"/>
      <c r="C79" s="772" t="s">
        <v>583</v>
      </c>
      <c r="D79" s="773" t="s">
        <v>585</v>
      </c>
      <c r="E79" s="774">
        <v>1103</v>
      </c>
    </row>
    <row r="80" s="747" customFormat="1" customHeight="1" spans="1:5">
      <c r="A80" s="772"/>
      <c r="B80" s="772"/>
      <c r="C80" s="772" t="s">
        <v>592</v>
      </c>
      <c r="D80" s="773" t="s">
        <v>593</v>
      </c>
      <c r="E80" s="774">
        <v>867</v>
      </c>
    </row>
    <row r="81" s="747" customFormat="1" customHeight="1" spans="1:5">
      <c r="A81" s="772"/>
      <c r="B81" s="772"/>
      <c r="C81" s="772" t="s">
        <v>594</v>
      </c>
      <c r="D81" s="773" t="s">
        <v>652</v>
      </c>
      <c r="E81" s="774">
        <v>388</v>
      </c>
    </row>
    <row r="82" s="748" customFormat="1" customHeight="1" spans="1:5">
      <c r="A82" s="775"/>
      <c r="B82" s="775" t="s">
        <v>653</v>
      </c>
      <c r="C82" s="775"/>
      <c r="D82" s="776" t="s">
        <v>654</v>
      </c>
      <c r="E82" s="777">
        <v>3550</v>
      </c>
    </row>
    <row r="83" s="747" customFormat="1" customHeight="1" spans="1:5">
      <c r="A83" s="772"/>
      <c r="B83" s="772"/>
      <c r="C83" s="772" t="s">
        <v>583</v>
      </c>
      <c r="D83" s="773" t="s">
        <v>585</v>
      </c>
      <c r="E83" s="774">
        <v>227</v>
      </c>
    </row>
    <row r="84" s="747" customFormat="1" customHeight="1" spans="1:5">
      <c r="A84" s="772"/>
      <c r="B84" s="772"/>
      <c r="C84" s="772" t="s">
        <v>592</v>
      </c>
      <c r="D84" s="773" t="s">
        <v>593</v>
      </c>
      <c r="E84" s="774">
        <v>631</v>
      </c>
    </row>
    <row r="85" s="747" customFormat="1" customHeight="1" spans="1:5">
      <c r="A85" s="772"/>
      <c r="B85" s="772"/>
      <c r="C85" s="772" t="s">
        <v>594</v>
      </c>
      <c r="D85" s="773" t="s">
        <v>655</v>
      </c>
      <c r="E85" s="774">
        <v>2692</v>
      </c>
    </row>
    <row r="86" s="748" customFormat="1" customHeight="1" spans="1:5">
      <c r="A86" s="775"/>
      <c r="B86" s="775" t="s">
        <v>656</v>
      </c>
      <c r="C86" s="775"/>
      <c r="D86" s="776" t="s">
        <v>657</v>
      </c>
      <c r="E86" s="777">
        <v>1272</v>
      </c>
    </row>
    <row r="87" s="748" customFormat="1" customHeight="1" spans="1:5">
      <c r="A87" s="772"/>
      <c r="B87" s="772"/>
      <c r="C87" s="772" t="s">
        <v>583</v>
      </c>
      <c r="D87" s="773" t="s">
        <v>585</v>
      </c>
      <c r="E87" s="774">
        <v>233</v>
      </c>
    </row>
    <row r="88" s="747" customFormat="1" customHeight="1" spans="1:5">
      <c r="A88" s="772"/>
      <c r="B88" s="772"/>
      <c r="C88" s="772" t="s">
        <v>592</v>
      </c>
      <c r="D88" s="773" t="s">
        <v>593</v>
      </c>
      <c r="E88" s="774">
        <v>277</v>
      </c>
    </row>
    <row r="89" s="747" customFormat="1" customHeight="1" spans="1:5">
      <c r="A89" s="772"/>
      <c r="B89" s="772"/>
      <c r="C89" s="772" t="s">
        <v>594</v>
      </c>
      <c r="D89" s="773" t="s">
        <v>658</v>
      </c>
      <c r="E89" s="774">
        <v>762</v>
      </c>
    </row>
    <row r="90" s="748" customFormat="1" customHeight="1" spans="1:5">
      <c r="A90" s="775"/>
      <c r="B90" s="775" t="s">
        <v>659</v>
      </c>
      <c r="C90" s="775"/>
      <c r="D90" s="776" t="s">
        <v>660</v>
      </c>
      <c r="E90" s="777">
        <v>482</v>
      </c>
    </row>
    <row r="91" s="747" customFormat="1" customHeight="1" spans="1:5">
      <c r="A91" s="772"/>
      <c r="B91" s="772"/>
      <c r="C91" s="772" t="s">
        <v>583</v>
      </c>
      <c r="D91" s="773" t="s">
        <v>585</v>
      </c>
      <c r="E91" s="774">
        <v>218</v>
      </c>
    </row>
    <row r="92" s="748" customFormat="1" customHeight="1" spans="1:5">
      <c r="A92" s="772"/>
      <c r="B92" s="772"/>
      <c r="C92" s="772" t="s">
        <v>588</v>
      </c>
      <c r="D92" s="773" t="s">
        <v>661</v>
      </c>
      <c r="E92" s="774">
        <v>0.24</v>
      </c>
    </row>
    <row r="93" s="747" customFormat="1" customHeight="1" spans="1:5">
      <c r="A93" s="772"/>
      <c r="B93" s="772"/>
      <c r="C93" s="772" t="s">
        <v>602</v>
      </c>
      <c r="D93" s="773" t="s">
        <v>662</v>
      </c>
      <c r="E93" s="774">
        <v>0</v>
      </c>
    </row>
    <row r="94" s="747" customFormat="1" customHeight="1" spans="1:5">
      <c r="A94" s="772"/>
      <c r="B94" s="772"/>
      <c r="C94" s="772" t="s">
        <v>592</v>
      </c>
      <c r="D94" s="773" t="s">
        <v>593</v>
      </c>
      <c r="E94" s="774">
        <v>264</v>
      </c>
    </row>
    <row r="95" s="747" customFormat="1" customHeight="1" spans="1:5">
      <c r="A95" s="775"/>
      <c r="B95" s="775" t="s">
        <v>663</v>
      </c>
      <c r="C95" s="775"/>
      <c r="D95" s="776" t="s">
        <v>664</v>
      </c>
      <c r="E95" s="777">
        <v>194</v>
      </c>
    </row>
    <row r="96" s="747" customFormat="1" customHeight="1" spans="1:5">
      <c r="A96" s="772"/>
      <c r="B96" s="772"/>
      <c r="C96" s="772" t="s">
        <v>594</v>
      </c>
      <c r="D96" s="773" t="s">
        <v>665</v>
      </c>
      <c r="E96" s="774">
        <v>194</v>
      </c>
    </row>
    <row r="97" s="748" customFormat="1" customHeight="1" spans="1:5">
      <c r="A97" s="775"/>
      <c r="B97" s="775" t="s">
        <v>666</v>
      </c>
      <c r="C97" s="775"/>
      <c r="D97" s="776" t="s">
        <v>667</v>
      </c>
      <c r="E97" s="777">
        <v>4476</v>
      </c>
    </row>
    <row r="98" s="747" customFormat="1" customHeight="1" spans="1:5">
      <c r="A98" s="772"/>
      <c r="B98" s="772"/>
      <c r="C98" s="772" t="s">
        <v>583</v>
      </c>
      <c r="D98" s="773" t="s">
        <v>585</v>
      </c>
      <c r="E98" s="774">
        <v>2704</v>
      </c>
    </row>
    <row r="99" s="747" customFormat="1" customHeight="1" spans="1:5">
      <c r="A99" s="772"/>
      <c r="B99" s="772"/>
      <c r="C99" s="772" t="s">
        <v>602</v>
      </c>
      <c r="D99" s="773" t="s">
        <v>668</v>
      </c>
      <c r="E99" s="774">
        <v>400</v>
      </c>
    </row>
    <row r="100" s="747" customFormat="1" customHeight="1" spans="1:5">
      <c r="A100" s="772"/>
      <c r="B100" s="772"/>
      <c r="C100" s="772" t="s">
        <v>669</v>
      </c>
      <c r="D100" s="773" t="s">
        <v>670</v>
      </c>
      <c r="E100" s="774">
        <v>34</v>
      </c>
    </row>
    <row r="101" s="747" customFormat="1" customHeight="1" spans="1:5">
      <c r="A101" s="772"/>
      <c r="B101" s="772"/>
      <c r="C101" s="772" t="s">
        <v>626</v>
      </c>
      <c r="D101" s="773" t="s">
        <v>671</v>
      </c>
      <c r="E101" s="774">
        <v>0</v>
      </c>
    </row>
    <row r="102" s="748" customFormat="1" customHeight="1" spans="1:5">
      <c r="A102" s="772"/>
      <c r="B102" s="772"/>
      <c r="C102" s="772" t="s">
        <v>592</v>
      </c>
      <c r="D102" s="773" t="s">
        <v>593</v>
      </c>
      <c r="E102" s="774">
        <v>1301</v>
      </c>
    </row>
    <row r="103" s="748" customFormat="1" customHeight="1" spans="1:5">
      <c r="A103" s="772"/>
      <c r="B103" s="772"/>
      <c r="C103" s="772" t="s">
        <v>594</v>
      </c>
      <c r="D103" s="773" t="s">
        <v>672</v>
      </c>
      <c r="E103" s="774">
        <v>37</v>
      </c>
    </row>
    <row r="104" s="748" customFormat="1" customHeight="1" spans="1:5">
      <c r="A104" s="775"/>
      <c r="B104" s="775" t="s">
        <v>673</v>
      </c>
      <c r="C104" s="775"/>
      <c r="D104" s="776" t="s">
        <v>674</v>
      </c>
      <c r="E104" s="777">
        <v>673</v>
      </c>
    </row>
    <row r="105" s="748" customFormat="1" customHeight="1" spans="1:5">
      <c r="A105" s="772"/>
      <c r="B105" s="772"/>
      <c r="C105" s="772" t="s">
        <v>583</v>
      </c>
      <c r="D105" s="773" t="s">
        <v>585</v>
      </c>
      <c r="E105" s="774">
        <v>128</v>
      </c>
    </row>
    <row r="106" s="747" customFormat="1" customHeight="1" spans="1:5">
      <c r="A106" s="772"/>
      <c r="B106" s="772"/>
      <c r="C106" s="772" t="s">
        <v>588</v>
      </c>
      <c r="D106" s="773" t="s">
        <v>675</v>
      </c>
      <c r="E106" s="774">
        <v>0</v>
      </c>
    </row>
    <row r="107" s="748" customFormat="1" customHeight="1" spans="1:5">
      <c r="A107" s="772"/>
      <c r="B107" s="772"/>
      <c r="C107" s="772" t="s">
        <v>592</v>
      </c>
      <c r="D107" s="773" t="s">
        <v>593</v>
      </c>
      <c r="E107" s="774">
        <v>109</v>
      </c>
    </row>
    <row r="108" s="748" customFormat="1" customHeight="1" spans="1:5">
      <c r="A108" s="772"/>
      <c r="B108" s="772"/>
      <c r="C108" s="772" t="s">
        <v>594</v>
      </c>
      <c r="D108" s="773" t="s">
        <v>676</v>
      </c>
      <c r="E108" s="774">
        <v>436</v>
      </c>
    </row>
    <row r="109" s="748" customFormat="1" customHeight="1" spans="1:5">
      <c r="A109" s="775"/>
      <c r="B109" s="775" t="s">
        <v>677</v>
      </c>
      <c r="C109" s="775"/>
      <c r="D109" s="776" t="s">
        <v>678</v>
      </c>
      <c r="E109" s="777">
        <v>225</v>
      </c>
    </row>
    <row r="110" s="748" customFormat="1" customHeight="1" spans="1:5">
      <c r="A110" s="772"/>
      <c r="B110" s="772"/>
      <c r="C110" s="772" t="s">
        <v>588</v>
      </c>
      <c r="D110" s="773" t="s">
        <v>679</v>
      </c>
      <c r="E110" s="774">
        <v>225</v>
      </c>
    </row>
    <row r="111" s="748" customFormat="1" customHeight="1" spans="1:5">
      <c r="A111" s="775"/>
      <c r="B111" s="775" t="s">
        <v>680</v>
      </c>
      <c r="C111" s="775"/>
      <c r="D111" s="776" t="s">
        <v>681</v>
      </c>
      <c r="E111" s="777">
        <v>10</v>
      </c>
    </row>
    <row r="112" s="748" customFormat="1" customHeight="1" spans="1:5">
      <c r="A112" s="772"/>
      <c r="B112" s="772"/>
      <c r="C112" s="772" t="s">
        <v>594</v>
      </c>
      <c r="D112" s="773" t="s">
        <v>682</v>
      </c>
      <c r="E112" s="774">
        <v>10</v>
      </c>
    </row>
    <row r="113" s="747" customFormat="1" customHeight="1" spans="1:5">
      <c r="A113" s="775"/>
      <c r="B113" s="775" t="s">
        <v>594</v>
      </c>
      <c r="C113" s="775"/>
      <c r="D113" s="776" t="s">
        <v>683</v>
      </c>
      <c r="E113" s="777">
        <v>8557.8298</v>
      </c>
    </row>
    <row r="114" s="747" customFormat="1" customHeight="1" spans="1:5">
      <c r="A114" s="772"/>
      <c r="B114" s="772"/>
      <c r="C114" s="772" t="s">
        <v>594</v>
      </c>
      <c r="D114" s="773" t="s">
        <v>684</v>
      </c>
      <c r="E114" s="774">
        <v>8557.8298</v>
      </c>
    </row>
    <row r="115" s="747" customFormat="1" customHeight="1" spans="1:5">
      <c r="A115" s="778" t="s">
        <v>685</v>
      </c>
      <c r="B115" s="778"/>
      <c r="C115" s="778"/>
      <c r="D115" s="779" t="s">
        <v>686</v>
      </c>
      <c r="E115" s="780">
        <v>424</v>
      </c>
    </row>
    <row r="116" s="748" customFormat="1" customHeight="1" spans="1:5">
      <c r="A116" s="775"/>
      <c r="B116" s="775" t="s">
        <v>604</v>
      </c>
      <c r="C116" s="775"/>
      <c r="D116" s="776" t="s">
        <v>687</v>
      </c>
      <c r="E116" s="777">
        <v>424</v>
      </c>
    </row>
    <row r="117" s="748" customFormat="1" customHeight="1" spans="1:5">
      <c r="A117" s="772"/>
      <c r="B117" s="772"/>
      <c r="C117" s="772" t="s">
        <v>599</v>
      </c>
      <c r="D117" s="773" t="s">
        <v>688</v>
      </c>
      <c r="E117" s="774">
        <v>218</v>
      </c>
    </row>
    <row r="118" s="747" customFormat="1" customHeight="1" spans="1:5">
      <c r="A118" s="772"/>
      <c r="B118" s="772"/>
      <c r="C118" s="772" t="s">
        <v>590</v>
      </c>
      <c r="D118" s="773" t="s">
        <v>689</v>
      </c>
      <c r="E118" s="774">
        <v>200</v>
      </c>
    </row>
    <row r="119" s="747" customFormat="1" customHeight="1" spans="1:5">
      <c r="A119" s="772"/>
      <c r="B119" s="772"/>
      <c r="C119" s="772" t="s">
        <v>594</v>
      </c>
      <c r="D119" s="773" t="s">
        <v>690</v>
      </c>
      <c r="E119" s="774">
        <v>6</v>
      </c>
    </row>
    <row r="120" s="747" customFormat="1" customHeight="1" spans="1:5">
      <c r="A120" s="778" t="s">
        <v>691</v>
      </c>
      <c r="B120" s="778"/>
      <c r="C120" s="778"/>
      <c r="D120" s="779" t="s">
        <v>692</v>
      </c>
      <c r="E120" s="780">
        <f>E121+E124+E126+E128</f>
        <v>6447</v>
      </c>
    </row>
    <row r="121" s="748" customFormat="1" customHeight="1" spans="1:5">
      <c r="A121" s="775"/>
      <c r="B121" s="775" t="s">
        <v>586</v>
      </c>
      <c r="C121" s="775"/>
      <c r="D121" s="776" t="s">
        <v>693</v>
      </c>
      <c r="E121" s="777">
        <v>4891</v>
      </c>
    </row>
    <row r="122" s="747" customFormat="1" customHeight="1" spans="1:5">
      <c r="A122" s="772"/>
      <c r="B122" s="772"/>
      <c r="C122" s="772" t="s">
        <v>583</v>
      </c>
      <c r="D122" s="773" t="s">
        <v>585</v>
      </c>
      <c r="E122" s="774">
        <v>0</v>
      </c>
    </row>
    <row r="123" s="748" customFormat="1" customHeight="1" spans="1:5">
      <c r="A123" s="772"/>
      <c r="B123" s="772"/>
      <c r="C123" s="772" t="s">
        <v>594</v>
      </c>
      <c r="D123" s="773" t="s">
        <v>694</v>
      </c>
      <c r="E123" s="774">
        <v>4891</v>
      </c>
    </row>
    <row r="124" s="747" customFormat="1" customHeight="1" spans="1:5">
      <c r="A124" s="775"/>
      <c r="B124" s="775" t="s">
        <v>588</v>
      </c>
      <c r="C124" s="775"/>
      <c r="D124" s="776" t="s">
        <v>695</v>
      </c>
      <c r="E124" s="777">
        <v>45</v>
      </c>
    </row>
    <row r="125" s="748" customFormat="1" customHeight="1" spans="1:5">
      <c r="A125" s="772"/>
      <c r="B125" s="772"/>
      <c r="C125" s="772" t="s">
        <v>583</v>
      </c>
      <c r="D125" s="773" t="s">
        <v>585</v>
      </c>
      <c r="E125" s="774">
        <v>45</v>
      </c>
    </row>
    <row r="126" s="747" customFormat="1" customHeight="1" spans="1:5">
      <c r="A126" s="775"/>
      <c r="B126" s="775" t="s">
        <v>602</v>
      </c>
      <c r="C126" s="775"/>
      <c r="D126" s="776" t="s">
        <v>696</v>
      </c>
      <c r="E126" s="777">
        <v>200</v>
      </c>
    </row>
    <row r="127" s="747" customFormat="1" customHeight="1" spans="1:5">
      <c r="A127" s="772"/>
      <c r="B127" s="772"/>
      <c r="C127" s="772" t="s">
        <v>583</v>
      </c>
      <c r="D127" s="773" t="s">
        <v>585</v>
      </c>
      <c r="E127" s="774">
        <v>200</v>
      </c>
    </row>
    <row r="128" s="747" customFormat="1" customHeight="1" spans="1:5">
      <c r="A128" s="775"/>
      <c r="B128" s="775" t="s">
        <v>604</v>
      </c>
      <c r="C128" s="775"/>
      <c r="D128" s="776" t="s">
        <v>697</v>
      </c>
      <c r="E128" s="777">
        <v>1311</v>
      </c>
    </row>
    <row r="129" s="748" customFormat="1" customHeight="1" spans="1:5">
      <c r="A129" s="772"/>
      <c r="B129" s="772"/>
      <c r="C129" s="772" t="s">
        <v>583</v>
      </c>
      <c r="D129" s="773" t="s">
        <v>585</v>
      </c>
      <c r="E129" s="774">
        <v>888</v>
      </c>
    </row>
    <row r="130" s="748" customFormat="1" customHeight="1" spans="1:5">
      <c r="A130" s="772"/>
      <c r="B130" s="772"/>
      <c r="C130" s="772" t="s">
        <v>588</v>
      </c>
      <c r="D130" s="773" t="s">
        <v>698</v>
      </c>
      <c r="E130" s="774">
        <v>3</v>
      </c>
    </row>
    <row r="131" s="748" customFormat="1" customHeight="1" spans="1:5">
      <c r="A131" s="772"/>
      <c r="B131" s="772"/>
      <c r="C131" s="772" t="s">
        <v>604</v>
      </c>
      <c r="D131" s="773" t="s">
        <v>699</v>
      </c>
      <c r="E131" s="774">
        <v>5</v>
      </c>
    </row>
    <row r="132" s="747" customFormat="1" customHeight="1" spans="1:5">
      <c r="A132" s="772"/>
      <c r="B132" s="772"/>
      <c r="C132" s="772" t="s">
        <v>590</v>
      </c>
      <c r="D132" s="773" t="s">
        <v>700</v>
      </c>
      <c r="E132" s="774">
        <v>30</v>
      </c>
    </row>
    <row r="133" s="747" customFormat="1" customHeight="1" spans="1:5">
      <c r="A133" s="772"/>
      <c r="B133" s="772"/>
      <c r="C133" s="772" t="s">
        <v>669</v>
      </c>
      <c r="D133" s="773" t="s">
        <v>701</v>
      </c>
      <c r="E133" s="774">
        <v>2</v>
      </c>
    </row>
    <row r="134" s="748" customFormat="1" customHeight="1" spans="1:5">
      <c r="A134" s="772"/>
      <c r="B134" s="772"/>
      <c r="C134" s="772" t="s">
        <v>702</v>
      </c>
      <c r="D134" s="773" t="s">
        <v>703</v>
      </c>
      <c r="E134" s="774">
        <v>45</v>
      </c>
    </row>
    <row r="135" s="747" customFormat="1" customHeight="1" spans="1:5">
      <c r="A135" s="772"/>
      <c r="B135" s="772"/>
      <c r="C135" s="772" t="s">
        <v>592</v>
      </c>
      <c r="D135" s="773" t="s">
        <v>593</v>
      </c>
      <c r="E135" s="774">
        <v>106</v>
      </c>
    </row>
    <row r="136" s="747" customFormat="1" customHeight="1" spans="1:5">
      <c r="A136" s="772"/>
      <c r="B136" s="772"/>
      <c r="C136" s="772" t="s">
        <v>594</v>
      </c>
      <c r="D136" s="773" t="s">
        <v>704</v>
      </c>
      <c r="E136" s="774">
        <v>232</v>
      </c>
    </row>
    <row r="137" s="747" customFormat="1" customHeight="1" spans="1:5">
      <c r="A137" s="778" t="s">
        <v>705</v>
      </c>
      <c r="B137" s="778"/>
      <c r="C137" s="778"/>
      <c r="D137" s="779" t="s">
        <v>706</v>
      </c>
      <c r="E137" s="780">
        <f>E138+E141+E148+E153+E155+E157+E159+E163</f>
        <v>192020</v>
      </c>
    </row>
    <row r="138" s="747" customFormat="1" customHeight="1" spans="1:5">
      <c r="A138" s="775"/>
      <c r="B138" s="775" t="s">
        <v>583</v>
      </c>
      <c r="C138" s="775"/>
      <c r="D138" s="776" t="s">
        <v>707</v>
      </c>
      <c r="E138" s="777">
        <v>5316</v>
      </c>
    </row>
    <row r="139" s="747" customFormat="1" customHeight="1" spans="1:5">
      <c r="A139" s="772"/>
      <c r="B139" s="772"/>
      <c r="C139" s="772" t="s">
        <v>583</v>
      </c>
      <c r="D139" s="773" t="s">
        <v>585</v>
      </c>
      <c r="E139" s="774">
        <v>2950</v>
      </c>
    </row>
    <row r="140" s="747" customFormat="1" customHeight="1" spans="1:5">
      <c r="A140" s="772"/>
      <c r="B140" s="772"/>
      <c r="C140" s="772" t="s">
        <v>594</v>
      </c>
      <c r="D140" s="773" t="s">
        <v>708</v>
      </c>
      <c r="E140" s="774">
        <v>2366</v>
      </c>
    </row>
    <row r="141" s="748" customFormat="1" customHeight="1" spans="1:5">
      <c r="A141" s="775"/>
      <c r="B141" s="775" t="s">
        <v>586</v>
      </c>
      <c r="C141" s="775"/>
      <c r="D141" s="776" t="s">
        <v>709</v>
      </c>
      <c r="E141" s="777">
        <v>85142</v>
      </c>
    </row>
    <row r="142" s="747" customFormat="1" customHeight="1" spans="1:5">
      <c r="A142" s="772"/>
      <c r="B142" s="772"/>
      <c r="C142" s="772" t="s">
        <v>583</v>
      </c>
      <c r="D142" s="773" t="s">
        <v>710</v>
      </c>
      <c r="E142" s="774">
        <v>8693</v>
      </c>
    </row>
    <row r="143" s="748" customFormat="1" customHeight="1" spans="1:5">
      <c r="A143" s="772"/>
      <c r="B143" s="772"/>
      <c r="C143" s="772" t="s">
        <v>586</v>
      </c>
      <c r="D143" s="773" t="s">
        <v>711</v>
      </c>
      <c r="E143" s="774">
        <v>23166</v>
      </c>
    </row>
    <row r="144" s="748" customFormat="1" customHeight="1" spans="1:5">
      <c r="A144" s="772"/>
      <c r="B144" s="772"/>
      <c r="C144" s="772" t="s">
        <v>599</v>
      </c>
      <c r="D144" s="773" t="s">
        <v>712</v>
      </c>
      <c r="E144" s="774">
        <v>39002</v>
      </c>
    </row>
    <row r="145" s="748" customFormat="1" customHeight="1" spans="1:5">
      <c r="A145" s="772"/>
      <c r="B145" s="772"/>
      <c r="C145" s="772" t="s">
        <v>588</v>
      </c>
      <c r="D145" s="773" t="s">
        <v>713</v>
      </c>
      <c r="E145" s="774">
        <v>14280</v>
      </c>
    </row>
    <row r="146" s="747" customFormat="1" customHeight="1" spans="1:5">
      <c r="A146" s="772"/>
      <c r="B146" s="772"/>
      <c r="C146" s="772" t="s">
        <v>602</v>
      </c>
      <c r="D146" s="773" t="s">
        <v>714</v>
      </c>
      <c r="E146" s="774">
        <v>1</v>
      </c>
    </row>
    <row r="147" s="748" customFormat="1" customHeight="1" spans="1:5">
      <c r="A147" s="772"/>
      <c r="B147" s="772"/>
      <c r="C147" s="772" t="s">
        <v>594</v>
      </c>
      <c r="D147" s="773" t="s">
        <v>715</v>
      </c>
      <c r="E147" s="774">
        <v>0</v>
      </c>
    </row>
    <row r="148" s="747" customFormat="1" customHeight="1" spans="1:5">
      <c r="A148" s="775"/>
      <c r="B148" s="775" t="s">
        <v>599</v>
      </c>
      <c r="C148" s="775"/>
      <c r="D148" s="776" t="s">
        <v>716</v>
      </c>
      <c r="E148" s="777">
        <v>8879</v>
      </c>
    </row>
    <row r="149" s="747" customFormat="1" customHeight="1" spans="1:5">
      <c r="A149" s="772"/>
      <c r="B149" s="772"/>
      <c r="C149" s="772" t="s">
        <v>586</v>
      </c>
      <c r="D149" s="773" t="s">
        <v>717</v>
      </c>
      <c r="E149" s="774">
        <v>1454</v>
      </c>
    </row>
    <row r="150" s="747" customFormat="1" customHeight="1" spans="1:5">
      <c r="A150" s="772"/>
      <c r="B150" s="772"/>
      <c r="C150" s="772" t="s">
        <v>599</v>
      </c>
      <c r="D150" s="773" t="s">
        <v>718</v>
      </c>
      <c r="E150" s="774">
        <v>7241</v>
      </c>
    </row>
    <row r="151" s="747" customFormat="1" customHeight="1" spans="1:5">
      <c r="A151" s="772"/>
      <c r="B151" s="772"/>
      <c r="C151" s="772" t="s">
        <v>602</v>
      </c>
      <c r="D151" s="773" t="s">
        <v>719</v>
      </c>
      <c r="E151" s="774">
        <v>182</v>
      </c>
    </row>
    <row r="152" s="748" customFormat="1" customHeight="1" spans="1:5">
      <c r="A152" s="772"/>
      <c r="B152" s="772"/>
      <c r="C152" s="772" t="s">
        <v>594</v>
      </c>
      <c r="D152" s="773" t="s">
        <v>720</v>
      </c>
      <c r="E152" s="774">
        <v>2</v>
      </c>
    </row>
    <row r="153" s="748" customFormat="1" customHeight="1" spans="1:5">
      <c r="A153" s="775"/>
      <c r="B153" s="775" t="s">
        <v>588</v>
      </c>
      <c r="C153" s="775"/>
      <c r="D153" s="776" t="s">
        <v>721</v>
      </c>
      <c r="E153" s="777">
        <v>45</v>
      </c>
    </row>
    <row r="154" s="748" customFormat="1" customHeight="1" spans="1:5">
      <c r="A154" s="772"/>
      <c r="B154" s="772"/>
      <c r="C154" s="772" t="s">
        <v>594</v>
      </c>
      <c r="D154" s="773" t="s">
        <v>722</v>
      </c>
      <c r="E154" s="774">
        <v>45</v>
      </c>
    </row>
    <row r="155" s="748" customFormat="1" customHeight="1" spans="1:5">
      <c r="A155" s="775"/>
      <c r="B155" s="775" t="s">
        <v>590</v>
      </c>
      <c r="C155" s="775"/>
      <c r="D155" s="776" t="s">
        <v>723</v>
      </c>
      <c r="E155" s="777">
        <v>828</v>
      </c>
    </row>
    <row r="156" s="748" customFormat="1" customHeight="1" spans="1:5">
      <c r="A156" s="772"/>
      <c r="B156" s="772"/>
      <c r="C156" s="772" t="s">
        <v>583</v>
      </c>
      <c r="D156" s="773" t="s">
        <v>724</v>
      </c>
      <c r="E156" s="774">
        <v>828</v>
      </c>
    </row>
    <row r="157" s="748" customFormat="1" customHeight="1" spans="1:5">
      <c r="A157" s="775"/>
      <c r="B157" s="775" t="s">
        <v>608</v>
      </c>
      <c r="C157" s="775"/>
      <c r="D157" s="776" t="s">
        <v>725</v>
      </c>
      <c r="E157" s="777">
        <v>487</v>
      </c>
    </row>
    <row r="158" s="748" customFormat="1" customHeight="1" spans="1:5">
      <c r="A158" s="772"/>
      <c r="B158" s="772"/>
      <c r="C158" s="772" t="s">
        <v>586</v>
      </c>
      <c r="D158" s="773" t="s">
        <v>726</v>
      </c>
      <c r="E158" s="774">
        <v>487</v>
      </c>
    </row>
    <row r="159" s="748" customFormat="1" customHeight="1" spans="1:5">
      <c r="A159" s="775"/>
      <c r="B159" s="775" t="s">
        <v>727</v>
      </c>
      <c r="C159" s="775"/>
      <c r="D159" s="776" t="s">
        <v>728</v>
      </c>
      <c r="E159" s="777">
        <v>0</v>
      </c>
    </row>
    <row r="160" s="749" customFormat="1" customHeight="1" spans="1:5">
      <c r="A160" s="772"/>
      <c r="B160" s="772"/>
      <c r="C160" s="772" t="s">
        <v>599</v>
      </c>
      <c r="D160" s="773" t="s">
        <v>729</v>
      </c>
      <c r="E160" s="774">
        <v>0</v>
      </c>
    </row>
    <row r="161" s="529" customFormat="1" customHeight="1" spans="1:5">
      <c r="A161" s="772"/>
      <c r="B161" s="772"/>
      <c r="C161" s="772" t="s">
        <v>588</v>
      </c>
      <c r="D161" s="773" t="s">
        <v>730</v>
      </c>
      <c r="E161" s="774">
        <v>0</v>
      </c>
    </row>
    <row r="162" s="529" customFormat="1" customHeight="1" spans="1:5">
      <c r="A162" s="772"/>
      <c r="B162" s="772"/>
      <c r="C162" s="772" t="s">
        <v>602</v>
      </c>
      <c r="D162" s="773" t="s">
        <v>731</v>
      </c>
      <c r="E162" s="774">
        <v>0</v>
      </c>
    </row>
    <row r="163" s="749" customFormat="1" customHeight="1" spans="1:5">
      <c r="A163" s="775"/>
      <c r="B163" s="775" t="s">
        <v>594</v>
      </c>
      <c r="C163" s="775"/>
      <c r="D163" s="776" t="s">
        <v>732</v>
      </c>
      <c r="E163" s="777">
        <v>91323</v>
      </c>
    </row>
    <row r="164" s="749" customFormat="1" customHeight="1" spans="1:5">
      <c r="A164" s="772"/>
      <c r="B164" s="772"/>
      <c r="C164" s="772" t="s">
        <v>594</v>
      </c>
      <c r="D164" s="773" t="s">
        <v>733</v>
      </c>
      <c r="E164" s="774">
        <v>91323</v>
      </c>
    </row>
    <row r="165" s="749" customFormat="1" customHeight="1" spans="1:5">
      <c r="A165" s="778" t="s">
        <v>734</v>
      </c>
      <c r="B165" s="778"/>
      <c r="C165" s="778"/>
      <c r="D165" s="779" t="s">
        <v>735</v>
      </c>
      <c r="E165" s="780">
        <f>E166+E170+E172+E174+E176+E178+E180</f>
        <v>944</v>
      </c>
    </row>
    <row r="166" s="749" customFormat="1" customHeight="1" spans="1:5">
      <c r="A166" s="775"/>
      <c r="B166" s="775" t="s">
        <v>583</v>
      </c>
      <c r="C166" s="775"/>
      <c r="D166" s="776" t="s">
        <v>736</v>
      </c>
      <c r="E166" s="777">
        <v>568</v>
      </c>
    </row>
    <row r="167" s="529" customFormat="1" customHeight="1" spans="1:5">
      <c r="A167" s="772"/>
      <c r="B167" s="772"/>
      <c r="C167" s="772" t="s">
        <v>583</v>
      </c>
      <c r="D167" s="773" t="s">
        <v>585</v>
      </c>
      <c r="E167" s="774">
        <v>390</v>
      </c>
    </row>
    <row r="168" s="529" customFormat="1" customHeight="1" spans="1:5">
      <c r="A168" s="772"/>
      <c r="B168" s="772"/>
      <c r="C168" s="772" t="s">
        <v>586</v>
      </c>
      <c r="D168" s="773" t="s">
        <v>587</v>
      </c>
      <c r="E168" s="774">
        <v>0</v>
      </c>
    </row>
    <row r="169" s="749" customFormat="1" customHeight="1" spans="1:5">
      <c r="A169" s="772"/>
      <c r="B169" s="772"/>
      <c r="C169" s="772" t="s">
        <v>599</v>
      </c>
      <c r="D169" s="773" t="s">
        <v>601</v>
      </c>
      <c r="E169" s="774">
        <v>177.79</v>
      </c>
    </row>
    <row r="170" s="529" customFormat="1" customHeight="1" spans="1:5">
      <c r="A170" s="775"/>
      <c r="B170" s="775" t="s">
        <v>586</v>
      </c>
      <c r="C170" s="775"/>
      <c r="D170" s="776" t="s">
        <v>737</v>
      </c>
      <c r="E170" s="777">
        <v>0</v>
      </c>
    </row>
    <row r="171" s="529" customFormat="1" customHeight="1" spans="1:5">
      <c r="A171" s="772"/>
      <c r="B171" s="772"/>
      <c r="C171" s="772" t="s">
        <v>608</v>
      </c>
      <c r="D171" s="773" t="s">
        <v>738</v>
      </c>
      <c r="E171" s="774">
        <v>0</v>
      </c>
    </row>
    <row r="172" s="749" customFormat="1" customHeight="1" spans="1:5">
      <c r="A172" s="775"/>
      <c r="B172" s="775" t="s">
        <v>599</v>
      </c>
      <c r="C172" s="775"/>
      <c r="D172" s="776" t="s">
        <v>739</v>
      </c>
      <c r="E172" s="777">
        <v>0</v>
      </c>
    </row>
    <row r="173" s="529" customFormat="1" customHeight="1" spans="1:5">
      <c r="A173" s="772"/>
      <c r="B173" s="772"/>
      <c r="C173" s="772" t="s">
        <v>586</v>
      </c>
      <c r="D173" s="773" t="s">
        <v>740</v>
      </c>
      <c r="E173" s="774">
        <v>0</v>
      </c>
    </row>
    <row r="174" s="749" customFormat="1" customHeight="1" spans="1:5">
      <c r="A174" s="775"/>
      <c r="B174" s="775" t="s">
        <v>588</v>
      </c>
      <c r="C174" s="775"/>
      <c r="D174" s="776" t="s">
        <v>741</v>
      </c>
      <c r="E174" s="777">
        <v>368</v>
      </c>
    </row>
    <row r="175" s="529" customFormat="1" customHeight="1" spans="1:5">
      <c r="A175" s="772"/>
      <c r="B175" s="772"/>
      <c r="C175" s="772" t="s">
        <v>594</v>
      </c>
      <c r="D175" s="773" t="s">
        <v>742</v>
      </c>
      <c r="E175" s="774">
        <v>368</v>
      </c>
    </row>
    <row r="176" s="749" customFormat="1" customHeight="1" spans="1:5">
      <c r="A176" s="775"/>
      <c r="B176" s="775" t="s">
        <v>590</v>
      </c>
      <c r="C176" s="775"/>
      <c r="D176" s="776" t="s">
        <v>743</v>
      </c>
      <c r="E176" s="777">
        <v>8</v>
      </c>
    </row>
    <row r="177" s="529" customFormat="1" customHeight="1" spans="1:5">
      <c r="A177" s="772"/>
      <c r="B177" s="772"/>
      <c r="C177" s="772" t="s">
        <v>586</v>
      </c>
      <c r="D177" s="773" t="s">
        <v>744</v>
      </c>
      <c r="E177" s="774">
        <v>8</v>
      </c>
    </row>
    <row r="178" s="529" customFormat="1" customHeight="1" spans="1:5">
      <c r="A178" s="775"/>
      <c r="B178" s="775" t="s">
        <v>727</v>
      </c>
      <c r="C178" s="775"/>
      <c r="D178" s="776" t="s">
        <v>745</v>
      </c>
      <c r="E178" s="777">
        <v>0</v>
      </c>
    </row>
    <row r="179" s="529" customFormat="1" customHeight="1" spans="1:5">
      <c r="A179" s="772"/>
      <c r="B179" s="772"/>
      <c r="C179" s="772" t="s">
        <v>594</v>
      </c>
      <c r="D179" s="773" t="s">
        <v>746</v>
      </c>
      <c r="E179" s="774">
        <v>0</v>
      </c>
    </row>
    <row r="180" s="529" customFormat="1" customHeight="1" spans="1:5">
      <c r="A180" s="775"/>
      <c r="B180" s="775" t="s">
        <v>594</v>
      </c>
      <c r="C180" s="775"/>
      <c r="D180" s="776" t="s">
        <v>747</v>
      </c>
      <c r="E180" s="777">
        <v>0</v>
      </c>
    </row>
    <row r="181" s="749" customFormat="1" customHeight="1" spans="1:5">
      <c r="A181" s="772"/>
      <c r="B181" s="772"/>
      <c r="C181" s="772" t="s">
        <v>594</v>
      </c>
      <c r="D181" s="773" t="s">
        <v>748</v>
      </c>
      <c r="E181" s="774">
        <v>0</v>
      </c>
    </row>
    <row r="182" s="529" customFormat="1" customHeight="1" spans="1:5">
      <c r="A182" s="778" t="s">
        <v>749</v>
      </c>
      <c r="B182" s="778"/>
      <c r="C182" s="778"/>
      <c r="D182" s="779" t="s">
        <v>750</v>
      </c>
      <c r="E182" s="780">
        <f>E183+E190+E194+E197+E199</f>
        <v>7956</v>
      </c>
    </row>
    <row r="183" s="749" customFormat="1" customHeight="1" spans="1:5">
      <c r="A183" s="775"/>
      <c r="B183" s="775" t="s">
        <v>583</v>
      </c>
      <c r="C183" s="775"/>
      <c r="D183" s="776" t="s">
        <v>751</v>
      </c>
      <c r="E183" s="777">
        <v>3459</v>
      </c>
    </row>
    <row r="184" s="749" customFormat="1" customHeight="1" spans="1:5">
      <c r="A184" s="772"/>
      <c r="B184" s="772"/>
      <c r="C184" s="772" t="s">
        <v>583</v>
      </c>
      <c r="D184" s="773" t="s">
        <v>585</v>
      </c>
      <c r="E184" s="774">
        <v>1026</v>
      </c>
    </row>
    <row r="185" s="529" customFormat="1" customHeight="1" spans="1:5">
      <c r="A185" s="772"/>
      <c r="B185" s="772"/>
      <c r="C185" s="772" t="s">
        <v>599</v>
      </c>
      <c r="D185" s="773" t="s">
        <v>601</v>
      </c>
      <c r="E185" s="774">
        <v>194</v>
      </c>
    </row>
    <row r="186" s="529" customFormat="1" customHeight="1" spans="1:5">
      <c r="A186" s="772"/>
      <c r="B186" s="772"/>
      <c r="C186" s="772" t="s">
        <v>588</v>
      </c>
      <c r="D186" s="773" t="s">
        <v>752</v>
      </c>
      <c r="E186" s="774">
        <v>330</v>
      </c>
    </row>
    <row r="187" s="529" customFormat="1" customHeight="1" spans="1:5">
      <c r="A187" s="772"/>
      <c r="B187" s="772"/>
      <c r="C187" s="772" t="s">
        <v>727</v>
      </c>
      <c r="D187" s="773" t="s">
        <v>753</v>
      </c>
      <c r="E187" s="774">
        <v>282</v>
      </c>
    </row>
    <row r="188" s="529" customFormat="1" customHeight="1" spans="1:5">
      <c r="A188" s="772"/>
      <c r="B188" s="772"/>
      <c r="C188" s="772" t="s">
        <v>633</v>
      </c>
      <c r="D188" s="773" t="s">
        <v>754</v>
      </c>
      <c r="E188" s="774">
        <v>140</v>
      </c>
    </row>
    <row r="189" s="529" customFormat="1" customHeight="1" spans="1:5">
      <c r="A189" s="772"/>
      <c r="B189" s="772"/>
      <c r="C189" s="772" t="s">
        <v>594</v>
      </c>
      <c r="D189" s="773" t="s">
        <v>755</v>
      </c>
      <c r="E189" s="774">
        <v>1487</v>
      </c>
    </row>
    <row r="190" s="529" customFormat="1" customHeight="1" spans="1:5">
      <c r="A190" s="775"/>
      <c r="B190" s="775" t="s">
        <v>586</v>
      </c>
      <c r="C190" s="775"/>
      <c r="D190" s="776" t="s">
        <v>756</v>
      </c>
      <c r="E190" s="777">
        <v>865</v>
      </c>
    </row>
    <row r="191" s="529" customFormat="1" customHeight="1" spans="1:5">
      <c r="A191" s="772"/>
      <c r="B191" s="772"/>
      <c r="C191" s="772" t="s">
        <v>588</v>
      </c>
      <c r="D191" s="773" t="s">
        <v>757</v>
      </c>
      <c r="E191" s="774">
        <v>583</v>
      </c>
    </row>
    <row r="192" s="749" customFormat="1" customHeight="1" spans="1:5">
      <c r="A192" s="772"/>
      <c r="B192" s="772"/>
      <c r="C192" s="772" t="s">
        <v>602</v>
      </c>
      <c r="D192" s="773" t="s">
        <v>758</v>
      </c>
      <c r="E192" s="774">
        <v>282</v>
      </c>
    </row>
    <row r="193" s="529" customFormat="1" customHeight="1" spans="1:5">
      <c r="A193" s="772"/>
      <c r="B193" s="772"/>
      <c r="C193" s="772" t="s">
        <v>594</v>
      </c>
      <c r="D193" s="773" t="s">
        <v>759</v>
      </c>
      <c r="E193" s="774">
        <v>0</v>
      </c>
    </row>
    <row r="194" s="529" customFormat="1" customHeight="1" spans="1:5">
      <c r="A194" s="775"/>
      <c r="B194" s="775" t="s">
        <v>599</v>
      </c>
      <c r="C194" s="775"/>
      <c r="D194" s="776" t="s">
        <v>760</v>
      </c>
      <c r="E194" s="777">
        <v>143</v>
      </c>
    </row>
    <row r="195" s="749" customFormat="1" customHeight="1" spans="1:5">
      <c r="A195" s="772"/>
      <c r="B195" s="772"/>
      <c r="C195" s="772" t="s">
        <v>599</v>
      </c>
      <c r="D195" s="773" t="s">
        <v>601</v>
      </c>
      <c r="E195" s="774">
        <v>123</v>
      </c>
    </row>
    <row r="196" s="749" customFormat="1" customHeight="1" spans="1:5">
      <c r="A196" s="772"/>
      <c r="B196" s="772"/>
      <c r="C196" s="772" t="s">
        <v>602</v>
      </c>
      <c r="D196" s="773" t="s">
        <v>761</v>
      </c>
      <c r="E196" s="774">
        <v>20</v>
      </c>
    </row>
    <row r="197" s="529" customFormat="1" customHeight="1" spans="1:5">
      <c r="A197" s="775"/>
      <c r="B197" s="775" t="s">
        <v>608</v>
      </c>
      <c r="C197" s="775"/>
      <c r="D197" s="776" t="s">
        <v>762</v>
      </c>
      <c r="E197" s="777">
        <v>2953</v>
      </c>
    </row>
    <row r="198" s="529" customFormat="1" customHeight="1" spans="1:5">
      <c r="A198" s="772"/>
      <c r="B198" s="772"/>
      <c r="C198" s="772" t="s">
        <v>608</v>
      </c>
      <c r="D198" s="773" t="s">
        <v>763</v>
      </c>
      <c r="E198" s="774">
        <v>2953</v>
      </c>
    </row>
    <row r="199" s="529" customFormat="1" customHeight="1" spans="1:5">
      <c r="A199" s="775"/>
      <c r="B199" s="775" t="s">
        <v>594</v>
      </c>
      <c r="C199" s="775"/>
      <c r="D199" s="776" t="s">
        <v>764</v>
      </c>
      <c r="E199" s="777">
        <v>536</v>
      </c>
    </row>
    <row r="200" s="749" customFormat="1" customHeight="1" spans="1:5">
      <c r="A200" s="772"/>
      <c r="B200" s="772"/>
      <c r="C200" s="772" t="s">
        <v>594</v>
      </c>
      <c r="D200" s="773" t="s">
        <v>765</v>
      </c>
      <c r="E200" s="774">
        <v>536</v>
      </c>
    </row>
    <row r="201" s="529" customFormat="1" customHeight="1" spans="1:5">
      <c r="A201" s="778" t="s">
        <v>766</v>
      </c>
      <c r="B201" s="778"/>
      <c r="C201" s="778"/>
      <c r="D201" s="779" t="s">
        <v>767</v>
      </c>
      <c r="E201" s="780">
        <f>E202+E209+E215+E222+E226+E231+E238+E245+E251+E253+E256+E259+E262+E264+E267+E270+E275</f>
        <v>148434</v>
      </c>
    </row>
    <row r="202" s="529" customFormat="1" customHeight="1" spans="1:5">
      <c r="A202" s="775"/>
      <c r="B202" s="775" t="s">
        <v>583</v>
      </c>
      <c r="C202" s="775"/>
      <c r="D202" s="776" t="s">
        <v>768</v>
      </c>
      <c r="E202" s="777">
        <v>7107</v>
      </c>
    </row>
    <row r="203" s="749" customFormat="1" customHeight="1" spans="1:5">
      <c r="A203" s="772"/>
      <c r="B203" s="772"/>
      <c r="C203" s="772" t="s">
        <v>583</v>
      </c>
      <c r="D203" s="773" t="s">
        <v>585</v>
      </c>
      <c r="E203" s="774">
        <v>504</v>
      </c>
    </row>
    <row r="204" s="529" customFormat="1" customHeight="1" spans="1:5">
      <c r="A204" s="772"/>
      <c r="B204" s="772"/>
      <c r="C204" s="772" t="s">
        <v>604</v>
      </c>
      <c r="D204" s="773" t="s">
        <v>769</v>
      </c>
      <c r="E204" s="774">
        <v>3327</v>
      </c>
    </row>
    <row r="205" s="749" customFormat="1" customHeight="1" spans="1:5">
      <c r="A205" s="772"/>
      <c r="B205" s="772"/>
      <c r="C205" s="772" t="s">
        <v>727</v>
      </c>
      <c r="D205" s="773" t="s">
        <v>770</v>
      </c>
      <c r="E205" s="774">
        <v>947</v>
      </c>
    </row>
    <row r="206" s="749" customFormat="1" customHeight="1" spans="1:5">
      <c r="A206" s="772"/>
      <c r="B206" s="772"/>
      <c r="C206" s="772" t="s">
        <v>771</v>
      </c>
      <c r="D206" s="773" t="s">
        <v>772</v>
      </c>
      <c r="E206" s="774">
        <v>863</v>
      </c>
    </row>
    <row r="207" s="529" customFormat="1" customHeight="1" spans="1:5">
      <c r="A207" s="772"/>
      <c r="B207" s="772"/>
      <c r="C207" s="772" t="s">
        <v>592</v>
      </c>
      <c r="D207" s="773" t="s">
        <v>593</v>
      </c>
      <c r="E207" s="774">
        <v>291</v>
      </c>
    </row>
    <row r="208" s="529" customFormat="1" customHeight="1" spans="1:5">
      <c r="A208" s="772"/>
      <c r="B208" s="772"/>
      <c r="C208" s="772" t="s">
        <v>594</v>
      </c>
      <c r="D208" s="773" t="s">
        <v>773</v>
      </c>
      <c r="E208" s="774">
        <v>1175</v>
      </c>
    </row>
    <row r="209" s="529" customFormat="1" customHeight="1" spans="1:5">
      <c r="A209" s="775"/>
      <c r="B209" s="775" t="s">
        <v>586</v>
      </c>
      <c r="C209" s="775"/>
      <c r="D209" s="776" t="s">
        <v>774</v>
      </c>
      <c r="E209" s="777">
        <v>1249</v>
      </c>
    </row>
    <row r="210" s="529" customFormat="1" customHeight="1" spans="1:5">
      <c r="A210" s="772"/>
      <c r="B210" s="772"/>
      <c r="C210" s="772" t="s">
        <v>583</v>
      </c>
      <c r="D210" s="773" t="s">
        <v>585</v>
      </c>
      <c r="E210" s="774">
        <v>210</v>
      </c>
    </row>
    <row r="211" s="529" customFormat="1" customHeight="1" spans="1:5">
      <c r="A211" s="772"/>
      <c r="B211" s="772"/>
      <c r="C211" s="772" t="s">
        <v>604</v>
      </c>
      <c r="D211" s="773" t="s">
        <v>775</v>
      </c>
      <c r="E211" s="774">
        <v>0</v>
      </c>
    </row>
    <row r="212" s="529" customFormat="1" customHeight="1" spans="1:5">
      <c r="A212" s="772"/>
      <c r="B212" s="772"/>
      <c r="C212" s="772" t="s">
        <v>590</v>
      </c>
      <c r="D212" s="773" t="s">
        <v>776</v>
      </c>
      <c r="E212" s="774">
        <v>0</v>
      </c>
    </row>
    <row r="213" s="749" customFormat="1" customHeight="1" spans="1:5">
      <c r="A213" s="772"/>
      <c r="B213" s="772"/>
      <c r="C213" s="772" t="s">
        <v>727</v>
      </c>
      <c r="D213" s="773" t="s">
        <v>777</v>
      </c>
      <c r="E213" s="774">
        <v>484</v>
      </c>
    </row>
    <row r="214" s="529" customFormat="1" customHeight="1" spans="1:5">
      <c r="A214" s="772"/>
      <c r="B214" s="772"/>
      <c r="C214" s="772" t="s">
        <v>594</v>
      </c>
      <c r="D214" s="773" t="s">
        <v>778</v>
      </c>
      <c r="E214" s="774">
        <v>555</v>
      </c>
    </row>
    <row r="215" s="529" customFormat="1" customHeight="1" spans="1:5">
      <c r="A215" s="775"/>
      <c r="B215" s="775" t="s">
        <v>602</v>
      </c>
      <c r="C215" s="775"/>
      <c r="D215" s="776" t="s">
        <v>779</v>
      </c>
      <c r="E215" s="777">
        <v>70404</v>
      </c>
    </row>
    <row r="216" s="529" customFormat="1" customHeight="1" spans="1:5">
      <c r="A216" s="772"/>
      <c r="B216" s="772"/>
      <c r="C216" s="772" t="s">
        <v>583</v>
      </c>
      <c r="D216" s="773" t="s">
        <v>780</v>
      </c>
      <c r="E216" s="774">
        <v>10</v>
      </c>
    </row>
    <row r="217" s="529" customFormat="1" customHeight="1" spans="1:5">
      <c r="A217" s="772"/>
      <c r="B217" s="772"/>
      <c r="C217" s="772" t="s">
        <v>586</v>
      </c>
      <c r="D217" s="773" t="s">
        <v>781</v>
      </c>
      <c r="E217" s="774">
        <v>4</v>
      </c>
    </row>
    <row r="218" s="529" customFormat="1" customHeight="1" spans="1:5">
      <c r="A218" s="772"/>
      <c r="B218" s="772"/>
      <c r="C218" s="772" t="s">
        <v>599</v>
      </c>
      <c r="D218" s="773" t="s">
        <v>782</v>
      </c>
      <c r="E218" s="774">
        <v>95</v>
      </c>
    </row>
    <row r="219" s="749" customFormat="1" customHeight="1" spans="1:5">
      <c r="A219" s="772"/>
      <c r="B219" s="772"/>
      <c r="C219" s="772" t="s">
        <v>602</v>
      </c>
      <c r="D219" s="773" t="s">
        <v>783</v>
      </c>
      <c r="E219" s="774">
        <v>18518</v>
      </c>
    </row>
    <row r="220" s="529" customFormat="1" customHeight="1" spans="1:5">
      <c r="A220" s="772"/>
      <c r="B220" s="772"/>
      <c r="C220" s="772" t="s">
        <v>604</v>
      </c>
      <c r="D220" s="773" t="s">
        <v>784</v>
      </c>
      <c r="E220" s="774">
        <v>3227</v>
      </c>
    </row>
    <row r="221" s="529" customFormat="1" customHeight="1" spans="1:5">
      <c r="A221" s="772"/>
      <c r="B221" s="772"/>
      <c r="C221" s="772" t="s">
        <v>590</v>
      </c>
      <c r="D221" s="773" t="s">
        <v>785</v>
      </c>
      <c r="E221" s="774">
        <v>48550</v>
      </c>
    </row>
    <row r="222" s="529" customFormat="1" customHeight="1" spans="1:5">
      <c r="A222" s="775"/>
      <c r="B222" s="775" t="s">
        <v>590</v>
      </c>
      <c r="C222" s="775"/>
      <c r="D222" s="776" t="s">
        <v>786</v>
      </c>
      <c r="E222" s="777">
        <v>482</v>
      </c>
    </row>
    <row r="223" s="529" customFormat="1" customHeight="1" spans="1:5">
      <c r="A223" s="772"/>
      <c r="B223" s="772"/>
      <c r="C223" s="772" t="s">
        <v>588</v>
      </c>
      <c r="D223" s="773" t="s">
        <v>787</v>
      </c>
      <c r="E223" s="774">
        <v>102</v>
      </c>
    </row>
    <row r="224" s="529" customFormat="1" customHeight="1" spans="1:5">
      <c r="A224" s="772"/>
      <c r="B224" s="772"/>
      <c r="C224" s="772" t="s">
        <v>602</v>
      </c>
      <c r="D224" s="773" t="s">
        <v>788</v>
      </c>
      <c r="E224" s="774">
        <v>346</v>
      </c>
    </row>
    <row r="225" s="529" customFormat="1" customHeight="1" spans="1:5">
      <c r="A225" s="772"/>
      <c r="B225" s="772"/>
      <c r="C225" s="772" t="s">
        <v>594</v>
      </c>
      <c r="D225" s="773" t="s">
        <v>789</v>
      </c>
      <c r="E225" s="774">
        <v>33</v>
      </c>
    </row>
    <row r="226" s="749" customFormat="1" customHeight="1" spans="1:5">
      <c r="A226" s="775"/>
      <c r="B226" s="775" t="s">
        <v>608</v>
      </c>
      <c r="C226" s="775"/>
      <c r="D226" s="776" t="s">
        <v>790</v>
      </c>
      <c r="E226" s="777">
        <v>2988</v>
      </c>
    </row>
    <row r="227" s="529" customFormat="1" customHeight="1" spans="1:5">
      <c r="A227" s="772"/>
      <c r="B227" s="772"/>
      <c r="C227" s="772" t="s">
        <v>583</v>
      </c>
      <c r="D227" s="773" t="s">
        <v>791</v>
      </c>
      <c r="E227" s="774">
        <v>390</v>
      </c>
    </row>
    <row r="228" s="749" customFormat="1" customHeight="1" spans="1:5">
      <c r="A228" s="772"/>
      <c r="B228" s="772"/>
      <c r="C228" s="772" t="s">
        <v>602</v>
      </c>
      <c r="D228" s="773" t="s">
        <v>792</v>
      </c>
      <c r="E228" s="774">
        <v>130</v>
      </c>
    </row>
    <row r="229" s="529" customFormat="1" customHeight="1" spans="1:5">
      <c r="A229" s="772"/>
      <c r="B229" s="772"/>
      <c r="C229" s="772" t="s">
        <v>608</v>
      </c>
      <c r="D229" s="773" t="s">
        <v>793</v>
      </c>
      <c r="E229" s="774">
        <v>3.39</v>
      </c>
    </row>
    <row r="230" s="749" customFormat="1" customHeight="1" spans="1:5">
      <c r="A230" s="772"/>
      <c r="B230" s="772"/>
      <c r="C230" s="772" t="s">
        <v>594</v>
      </c>
      <c r="D230" s="773" t="s">
        <v>794</v>
      </c>
      <c r="E230" s="774">
        <v>2465</v>
      </c>
    </row>
    <row r="231" s="529" customFormat="1" customHeight="1" spans="1:5">
      <c r="A231" s="775"/>
      <c r="B231" s="775" t="s">
        <v>727</v>
      </c>
      <c r="C231" s="775"/>
      <c r="D231" s="776" t="s">
        <v>795</v>
      </c>
      <c r="E231" s="777">
        <v>2678</v>
      </c>
    </row>
    <row r="232" s="529" customFormat="1" customHeight="1" spans="1:5">
      <c r="A232" s="772"/>
      <c r="B232" s="772"/>
      <c r="C232" s="772" t="s">
        <v>583</v>
      </c>
      <c r="D232" s="773" t="s">
        <v>796</v>
      </c>
      <c r="E232" s="774">
        <v>200</v>
      </c>
    </row>
    <row r="233" s="529" customFormat="1" customHeight="1" spans="1:5">
      <c r="A233" s="772"/>
      <c r="B233" s="772"/>
      <c r="C233" s="772" t="s">
        <v>586</v>
      </c>
      <c r="D233" s="773" t="s">
        <v>797</v>
      </c>
      <c r="E233" s="774">
        <v>436</v>
      </c>
    </row>
    <row r="234" s="529" customFormat="1" customHeight="1" spans="1:5">
      <c r="A234" s="772"/>
      <c r="B234" s="772"/>
      <c r="C234" s="772" t="s">
        <v>599</v>
      </c>
      <c r="D234" s="773" t="s">
        <v>798</v>
      </c>
      <c r="E234" s="774">
        <v>211</v>
      </c>
    </row>
    <row r="235" s="529" customFormat="1" customHeight="1" spans="1:5">
      <c r="A235" s="772"/>
      <c r="B235" s="772"/>
      <c r="C235" s="772" t="s">
        <v>588</v>
      </c>
      <c r="D235" s="773" t="s">
        <v>799</v>
      </c>
      <c r="E235" s="774">
        <v>1</v>
      </c>
    </row>
    <row r="236" s="749" customFormat="1" customHeight="1" spans="1:5">
      <c r="A236" s="772"/>
      <c r="B236" s="772"/>
      <c r="C236" s="772" t="s">
        <v>602</v>
      </c>
      <c r="D236" s="773" t="s">
        <v>800</v>
      </c>
      <c r="E236" s="774">
        <v>1557</v>
      </c>
    </row>
    <row r="237" s="529" customFormat="1" customHeight="1" spans="1:5">
      <c r="A237" s="772"/>
      <c r="B237" s="772"/>
      <c r="C237" s="772" t="s">
        <v>594</v>
      </c>
      <c r="D237" s="773" t="s">
        <v>801</v>
      </c>
      <c r="E237" s="774">
        <v>273</v>
      </c>
    </row>
    <row r="238" s="529" customFormat="1" customHeight="1" spans="1:5">
      <c r="A238" s="775"/>
      <c r="B238" s="775" t="s">
        <v>669</v>
      </c>
      <c r="C238" s="775"/>
      <c r="D238" s="776" t="s">
        <v>802</v>
      </c>
      <c r="E238" s="777">
        <v>2956</v>
      </c>
    </row>
    <row r="239" s="529" customFormat="1" customHeight="1" spans="1:5">
      <c r="A239" s="772"/>
      <c r="B239" s="772"/>
      <c r="C239" s="772" t="s">
        <v>583</v>
      </c>
      <c r="D239" s="773" t="s">
        <v>803</v>
      </c>
      <c r="E239" s="774">
        <v>173</v>
      </c>
    </row>
    <row r="240" s="529" customFormat="1" customHeight="1" spans="1:5">
      <c r="A240" s="772"/>
      <c r="B240" s="772"/>
      <c r="C240" s="772" t="s">
        <v>586</v>
      </c>
      <c r="D240" s="773" t="s">
        <v>804</v>
      </c>
      <c r="E240" s="774">
        <v>720</v>
      </c>
    </row>
    <row r="241" s="529" customFormat="1" customHeight="1" spans="1:5">
      <c r="A241" s="772"/>
      <c r="B241" s="772"/>
      <c r="C241" s="772" t="s">
        <v>588</v>
      </c>
      <c r="D241" s="773" t="s">
        <v>805</v>
      </c>
      <c r="E241" s="774">
        <v>609</v>
      </c>
    </row>
    <row r="242" s="749" customFormat="1" customHeight="1" spans="1:5">
      <c r="A242" s="772"/>
      <c r="B242" s="772"/>
      <c r="C242" s="772" t="s">
        <v>602</v>
      </c>
      <c r="D242" s="773" t="s">
        <v>806</v>
      </c>
      <c r="E242" s="774">
        <v>0</v>
      </c>
    </row>
    <row r="243" s="529" customFormat="1" customHeight="1" spans="1:5">
      <c r="A243" s="772"/>
      <c r="B243" s="772"/>
      <c r="C243" s="772" t="s">
        <v>604</v>
      </c>
      <c r="D243" s="773" t="s">
        <v>807</v>
      </c>
      <c r="E243" s="774">
        <v>1322</v>
      </c>
    </row>
    <row r="244" s="529" customFormat="1" customHeight="1" spans="1:5">
      <c r="A244" s="772"/>
      <c r="B244" s="772"/>
      <c r="C244" s="772" t="s">
        <v>594</v>
      </c>
      <c r="D244" s="773" t="s">
        <v>808</v>
      </c>
      <c r="E244" s="774">
        <v>131</v>
      </c>
    </row>
    <row r="245" s="749" customFormat="1" customHeight="1" spans="1:5">
      <c r="A245" s="775"/>
      <c r="B245" s="775" t="s">
        <v>621</v>
      </c>
      <c r="C245" s="775"/>
      <c r="D245" s="776" t="s">
        <v>809</v>
      </c>
      <c r="E245" s="777">
        <v>2812</v>
      </c>
    </row>
    <row r="246" s="529" customFormat="1" customHeight="1" spans="1:5">
      <c r="A246" s="772"/>
      <c r="B246" s="772"/>
      <c r="C246" s="772" t="s">
        <v>583</v>
      </c>
      <c r="D246" s="773" t="s">
        <v>585</v>
      </c>
      <c r="E246" s="774">
        <v>319</v>
      </c>
    </row>
    <row r="247" s="529" customFormat="1" customHeight="1" spans="1:5">
      <c r="A247" s="772"/>
      <c r="B247" s="772"/>
      <c r="C247" s="772" t="s">
        <v>588</v>
      </c>
      <c r="D247" s="773" t="s">
        <v>810</v>
      </c>
      <c r="E247" s="774">
        <v>160</v>
      </c>
    </row>
    <row r="248" s="749" customFormat="1" customHeight="1" spans="1:5">
      <c r="A248" s="772"/>
      <c r="B248" s="772"/>
      <c r="C248" s="772" t="s">
        <v>602</v>
      </c>
      <c r="D248" s="773" t="s">
        <v>811</v>
      </c>
      <c r="E248" s="774">
        <v>370</v>
      </c>
    </row>
    <row r="249" s="529" customFormat="1" customHeight="1" spans="1:5">
      <c r="A249" s="772"/>
      <c r="B249" s="772"/>
      <c r="C249" s="772" t="s">
        <v>590</v>
      </c>
      <c r="D249" s="773" t="s">
        <v>812</v>
      </c>
      <c r="E249" s="774">
        <v>1927</v>
      </c>
    </row>
    <row r="250" s="749" customFormat="1" customHeight="1" spans="1:5">
      <c r="A250" s="772"/>
      <c r="B250" s="772"/>
      <c r="C250" s="772" t="s">
        <v>594</v>
      </c>
      <c r="D250" s="773" t="s">
        <v>813</v>
      </c>
      <c r="E250" s="774">
        <v>36</v>
      </c>
    </row>
    <row r="251" s="529" customFormat="1" customHeight="1" spans="1:5">
      <c r="A251" s="775"/>
      <c r="B251" s="775" t="s">
        <v>771</v>
      </c>
      <c r="C251" s="775"/>
      <c r="D251" s="776" t="s">
        <v>814</v>
      </c>
      <c r="E251" s="777">
        <v>113</v>
      </c>
    </row>
    <row r="252" s="529" customFormat="1" customHeight="1" spans="1:5">
      <c r="A252" s="772"/>
      <c r="B252" s="772"/>
      <c r="C252" s="772" t="s">
        <v>594</v>
      </c>
      <c r="D252" s="773" t="s">
        <v>815</v>
      </c>
      <c r="E252" s="774">
        <v>113</v>
      </c>
    </row>
    <row r="253" s="749" customFormat="1" customHeight="1" spans="1:5">
      <c r="A253" s="775"/>
      <c r="B253" s="775" t="s">
        <v>816</v>
      </c>
      <c r="C253" s="775"/>
      <c r="D253" s="776" t="s">
        <v>817</v>
      </c>
      <c r="E253" s="777">
        <v>4162</v>
      </c>
    </row>
    <row r="254" s="529" customFormat="1" customHeight="1" spans="1:5">
      <c r="A254" s="772"/>
      <c r="B254" s="772"/>
      <c r="C254" s="772" t="s">
        <v>583</v>
      </c>
      <c r="D254" s="773" t="s">
        <v>818</v>
      </c>
      <c r="E254" s="774">
        <v>2117</v>
      </c>
    </row>
    <row r="255" s="529" customFormat="1" customHeight="1" spans="1:5">
      <c r="A255" s="772"/>
      <c r="B255" s="772"/>
      <c r="C255" s="772" t="s">
        <v>586</v>
      </c>
      <c r="D255" s="773" t="s">
        <v>819</v>
      </c>
      <c r="E255" s="774">
        <v>2045</v>
      </c>
    </row>
    <row r="256" s="529" customFormat="1" customHeight="1" spans="1:5">
      <c r="A256" s="775"/>
      <c r="B256" s="775" t="s">
        <v>820</v>
      </c>
      <c r="C256" s="775"/>
      <c r="D256" s="776" t="s">
        <v>821</v>
      </c>
      <c r="E256" s="777">
        <v>120</v>
      </c>
    </row>
    <row r="257" s="529" customFormat="1" customHeight="1" spans="1:5">
      <c r="A257" s="772"/>
      <c r="B257" s="772"/>
      <c r="C257" s="772" t="s">
        <v>583</v>
      </c>
      <c r="D257" s="773" t="s">
        <v>822</v>
      </c>
      <c r="E257" s="774">
        <v>110</v>
      </c>
    </row>
    <row r="258" s="529" customFormat="1" customHeight="1" spans="1:5">
      <c r="A258" s="772"/>
      <c r="B258" s="772"/>
      <c r="C258" s="772" t="s">
        <v>586</v>
      </c>
      <c r="D258" s="773" t="s">
        <v>823</v>
      </c>
      <c r="E258" s="774">
        <v>10</v>
      </c>
    </row>
    <row r="259" s="749" customFormat="1" customHeight="1" spans="1:5">
      <c r="A259" s="775"/>
      <c r="B259" s="775" t="s">
        <v>824</v>
      </c>
      <c r="C259" s="775"/>
      <c r="D259" s="776" t="s">
        <v>825</v>
      </c>
      <c r="E259" s="777">
        <v>4565</v>
      </c>
    </row>
    <row r="260" s="749" customFormat="1" customHeight="1" spans="1:5">
      <c r="A260" s="772"/>
      <c r="B260" s="772"/>
      <c r="C260" s="772" t="s">
        <v>583</v>
      </c>
      <c r="D260" s="773" t="s">
        <v>826</v>
      </c>
      <c r="E260" s="774">
        <v>1308</v>
      </c>
    </row>
    <row r="261" s="749" customFormat="1" customHeight="1" spans="1:5">
      <c r="A261" s="772"/>
      <c r="B261" s="772"/>
      <c r="C261" s="772" t="s">
        <v>586</v>
      </c>
      <c r="D261" s="773" t="s">
        <v>827</v>
      </c>
      <c r="E261" s="774">
        <v>3257</v>
      </c>
    </row>
    <row r="262" s="749" customFormat="1" customHeight="1" spans="1:5">
      <c r="A262" s="775"/>
      <c r="B262" s="775" t="s">
        <v>639</v>
      </c>
      <c r="C262" s="775"/>
      <c r="D262" s="776" t="s">
        <v>828</v>
      </c>
      <c r="E262" s="777">
        <v>61</v>
      </c>
    </row>
    <row r="263" s="529" customFormat="1" customHeight="1" spans="1:5">
      <c r="A263" s="772"/>
      <c r="B263" s="772"/>
      <c r="C263" s="772" t="s">
        <v>586</v>
      </c>
      <c r="D263" s="773" t="s">
        <v>829</v>
      </c>
      <c r="E263" s="774">
        <v>61</v>
      </c>
    </row>
    <row r="264" s="529" customFormat="1" customHeight="1" spans="1:5">
      <c r="A264" s="775"/>
      <c r="B264" s="775" t="s">
        <v>641</v>
      </c>
      <c r="C264" s="775"/>
      <c r="D264" s="776" t="s">
        <v>830</v>
      </c>
      <c r="E264" s="777">
        <v>43621</v>
      </c>
    </row>
    <row r="265" s="529" customFormat="1" customHeight="1" spans="1:5">
      <c r="A265" s="772"/>
      <c r="B265" s="772"/>
      <c r="C265" s="772" t="s">
        <v>583</v>
      </c>
      <c r="D265" s="773" t="s">
        <v>831</v>
      </c>
      <c r="E265" s="774">
        <v>24448</v>
      </c>
    </row>
    <row r="266" s="749" customFormat="1" customHeight="1" spans="1:5">
      <c r="A266" s="772"/>
      <c r="B266" s="772"/>
      <c r="C266" s="772" t="s">
        <v>586</v>
      </c>
      <c r="D266" s="773" t="s">
        <v>832</v>
      </c>
      <c r="E266" s="774">
        <v>19173</v>
      </c>
    </row>
    <row r="267" s="529" customFormat="1" customHeight="1" spans="1:5">
      <c r="A267" s="775"/>
      <c r="B267" s="775" t="s">
        <v>833</v>
      </c>
      <c r="C267" s="775"/>
      <c r="D267" s="776" t="s">
        <v>834</v>
      </c>
      <c r="E267" s="777">
        <v>13</v>
      </c>
    </row>
    <row r="268" s="529" customFormat="1" customHeight="1" spans="1:5">
      <c r="A268" s="772"/>
      <c r="B268" s="772"/>
      <c r="C268" s="772" t="s">
        <v>586</v>
      </c>
      <c r="D268" s="773" t="s">
        <v>835</v>
      </c>
      <c r="E268" s="774">
        <v>0</v>
      </c>
    </row>
    <row r="269" s="529" customFormat="1" customHeight="1" spans="1:5">
      <c r="A269" s="772"/>
      <c r="B269" s="772"/>
      <c r="C269" s="772" t="s">
        <v>594</v>
      </c>
      <c r="D269" s="773" t="s">
        <v>836</v>
      </c>
      <c r="E269" s="774">
        <v>13</v>
      </c>
    </row>
    <row r="270" s="529" customFormat="1" customHeight="1" spans="1:5">
      <c r="A270" s="775"/>
      <c r="B270" s="775" t="s">
        <v>644</v>
      </c>
      <c r="C270" s="775"/>
      <c r="D270" s="776" t="s">
        <v>837</v>
      </c>
      <c r="E270" s="777">
        <v>938</v>
      </c>
    </row>
    <row r="271" s="529" customFormat="1" customHeight="1" spans="1:5">
      <c r="A271" s="772"/>
      <c r="B271" s="772"/>
      <c r="C271" s="772" t="s">
        <v>583</v>
      </c>
      <c r="D271" s="773" t="s">
        <v>585</v>
      </c>
      <c r="E271" s="774">
        <v>163</v>
      </c>
    </row>
    <row r="272" s="749" customFormat="1" customHeight="1" spans="1:5">
      <c r="A272" s="772"/>
      <c r="B272" s="772"/>
      <c r="C272" s="772" t="s">
        <v>588</v>
      </c>
      <c r="D272" s="773" t="s">
        <v>838</v>
      </c>
      <c r="E272" s="774">
        <v>117</v>
      </c>
    </row>
    <row r="273" s="529" customFormat="1" customHeight="1" spans="1:5">
      <c r="A273" s="772"/>
      <c r="B273" s="772"/>
      <c r="C273" s="772" t="s">
        <v>592</v>
      </c>
      <c r="D273" s="773" t="s">
        <v>593</v>
      </c>
      <c r="E273" s="774">
        <v>608</v>
      </c>
    </row>
    <row r="274" s="749" customFormat="1" customHeight="1" spans="1:5">
      <c r="A274" s="772"/>
      <c r="B274" s="772"/>
      <c r="C274" s="772" t="s">
        <v>594</v>
      </c>
      <c r="D274" s="773" t="s">
        <v>839</v>
      </c>
      <c r="E274" s="774">
        <v>50</v>
      </c>
    </row>
    <row r="275" s="529" customFormat="1" customHeight="1" spans="1:5">
      <c r="A275" s="775"/>
      <c r="B275" s="775" t="s">
        <v>594</v>
      </c>
      <c r="C275" s="775"/>
      <c r="D275" s="776" t="s">
        <v>840</v>
      </c>
      <c r="E275" s="777">
        <v>4165</v>
      </c>
    </row>
    <row r="276" s="529" customFormat="1" customHeight="1" spans="1:5">
      <c r="A276" s="772"/>
      <c r="B276" s="772"/>
      <c r="C276" s="772" t="s">
        <v>594</v>
      </c>
      <c r="D276" s="773" t="s">
        <v>841</v>
      </c>
      <c r="E276" s="774">
        <v>4165</v>
      </c>
    </row>
    <row r="277" s="529" customFormat="1" customHeight="1" spans="1:5">
      <c r="A277" s="778" t="s">
        <v>842</v>
      </c>
      <c r="B277" s="778"/>
      <c r="C277" s="778"/>
      <c r="D277" s="779" t="s">
        <v>843</v>
      </c>
      <c r="E277" s="780">
        <f>E278+E282+E288+E291+E298+E300+E304+E307+E309+E312+E315+E318+E321</f>
        <v>64901</v>
      </c>
    </row>
    <row r="278" s="529" customFormat="1" customHeight="1" spans="1:5">
      <c r="A278" s="775"/>
      <c r="B278" s="775" t="s">
        <v>583</v>
      </c>
      <c r="C278" s="775"/>
      <c r="D278" s="776" t="s">
        <v>844</v>
      </c>
      <c r="E278" s="777">
        <v>4505</v>
      </c>
    </row>
    <row r="279" s="529" customFormat="1" customHeight="1" spans="1:5">
      <c r="A279" s="772"/>
      <c r="B279" s="772"/>
      <c r="C279" s="772" t="s">
        <v>583</v>
      </c>
      <c r="D279" s="773" t="s">
        <v>585</v>
      </c>
      <c r="E279" s="774">
        <v>660</v>
      </c>
    </row>
    <row r="280" s="529" customFormat="1" customHeight="1" spans="1:5">
      <c r="A280" s="772"/>
      <c r="B280" s="772"/>
      <c r="C280" s="772" t="s">
        <v>586</v>
      </c>
      <c r="D280" s="773" t="s">
        <v>587</v>
      </c>
      <c r="E280" s="774">
        <v>143</v>
      </c>
    </row>
    <row r="281" s="749" customFormat="1" customHeight="1" spans="1:5">
      <c r="A281" s="772"/>
      <c r="B281" s="772"/>
      <c r="C281" s="772" t="s">
        <v>594</v>
      </c>
      <c r="D281" s="773" t="s">
        <v>845</v>
      </c>
      <c r="E281" s="774">
        <v>3702</v>
      </c>
    </row>
    <row r="282" s="529" customFormat="1" customHeight="1" spans="1:5">
      <c r="A282" s="775"/>
      <c r="B282" s="775" t="s">
        <v>586</v>
      </c>
      <c r="C282" s="775"/>
      <c r="D282" s="776" t="s">
        <v>846</v>
      </c>
      <c r="E282" s="777">
        <v>5746</v>
      </c>
    </row>
    <row r="283" s="749" customFormat="1" customHeight="1" spans="1:5">
      <c r="A283" s="772"/>
      <c r="B283" s="772"/>
      <c r="C283" s="772" t="s">
        <v>583</v>
      </c>
      <c r="D283" s="773" t="s">
        <v>847</v>
      </c>
      <c r="E283" s="774">
        <v>5036</v>
      </c>
    </row>
    <row r="284" s="529" customFormat="1" customHeight="1" spans="1:5">
      <c r="A284" s="772"/>
      <c r="B284" s="772"/>
      <c r="C284" s="772" t="s">
        <v>586</v>
      </c>
      <c r="D284" s="773" t="s">
        <v>848</v>
      </c>
      <c r="E284" s="774">
        <v>0</v>
      </c>
    </row>
    <row r="285" s="749" customFormat="1" customHeight="1" spans="1:5">
      <c r="A285" s="772"/>
      <c r="B285" s="772"/>
      <c r="C285" s="772" t="s">
        <v>604</v>
      </c>
      <c r="D285" s="773" t="s">
        <v>849</v>
      </c>
      <c r="E285" s="774">
        <v>672</v>
      </c>
    </row>
    <row r="286" s="529" customFormat="1" customHeight="1" spans="1:5">
      <c r="A286" s="772"/>
      <c r="B286" s="772"/>
      <c r="C286" s="772" t="s">
        <v>608</v>
      </c>
      <c r="D286" s="773" t="s">
        <v>850</v>
      </c>
      <c r="E286" s="774">
        <v>38</v>
      </c>
    </row>
    <row r="287" s="529" customFormat="1" customHeight="1" spans="1:5">
      <c r="A287" s="772"/>
      <c r="B287" s="772"/>
      <c r="C287" s="772" t="s">
        <v>594</v>
      </c>
      <c r="D287" s="773" t="s">
        <v>851</v>
      </c>
      <c r="E287" s="774">
        <v>0</v>
      </c>
    </row>
    <row r="288" s="529" customFormat="1" customHeight="1" spans="1:5">
      <c r="A288" s="775"/>
      <c r="B288" s="775" t="s">
        <v>599</v>
      </c>
      <c r="C288" s="775"/>
      <c r="D288" s="776" t="s">
        <v>852</v>
      </c>
      <c r="E288" s="777">
        <v>13084</v>
      </c>
    </row>
    <row r="289" s="529" customFormat="1" customHeight="1" spans="1:5">
      <c r="A289" s="772"/>
      <c r="B289" s="772"/>
      <c r="C289" s="772" t="s">
        <v>586</v>
      </c>
      <c r="D289" s="773" t="s">
        <v>853</v>
      </c>
      <c r="E289" s="774">
        <v>11944</v>
      </c>
    </row>
    <row r="290" s="749" customFormat="1" customHeight="1" spans="1:5">
      <c r="A290" s="772"/>
      <c r="B290" s="772"/>
      <c r="C290" s="772" t="s">
        <v>594</v>
      </c>
      <c r="D290" s="773" t="s">
        <v>854</v>
      </c>
      <c r="E290" s="774">
        <v>1140</v>
      </c>
    </row>
    <row r="291" s="529" customFormat="1" customHeight="1" spans="1:5">
      <c r="A291" s="775"/>
      <c r="B291" s="775" t="s">
        <v>588</v>
      </c>
      <c r="C291" s="775"/>
      <c r="D291" s="776" t="s">
        <v>855</v>
      </c>
      <c r="E291" s="777">
        <v>7247</v>
      </c>
    </row>
    <row r="292" s="529" customFormat="1" customHeight="1" spans="1:5">
      <c r="A292" s="772"/>
      <c r="B292" s="772"/>
      <c r="C292" s="772" t="s">
        <v>583</v>
      </c>
      <c r="D292" s="773" t="s">
        <v>856</v>
      </c>
      <c r="E292" s="774">
        <v>1371</v>
      </c>
    </row>
    <row r="293" s="529" customFormat="1" customHeight="1" spans="1:5">
      <c r="A293" s="772"/>
      <c r="B293" s="772"/>
      <c r="C293" s="772" t="s">
        <v>586</v>
      </c>
      <c r="D293" s="773" t="s">
        <v>857</v>
      </c>
      <c r="E293" s="774">
        <v>31</v>
      </c>
    </row>
    <row r="294" s="749" customFormat="1" customHeight="1" spans="1:5">
      <c r="A294" s="772"/>
      <c r="B294" s="772"/>
      <c r="C294" s="772" t="s">
        <v>588</v>
      </c>
      <c r="D294" s="773" t="s">
        <v>858</v>
      </c>
      <c r="E294" s="774">
        <v>375</v>
      </c>
    </row>
    <row r="295" s="749" customFormat="1" customHeight="1" spans="1:5">
      <c r="A295" s="772"/>
      <c r="B295" s="772"/>
      <c r="C295" s="772" t="s">
        <v>608</v>
      </c>
      <c r="D295" s="773" t="s">
        <v>859</v>
      </c>
      <c r="E295" s="774">
        <v>5419</v>
      </c>
    </row>
    <row r="296" s="529" customFormat="1" customHeight="1" spans="1:5">
      <c r="A296" s="772"/>
      <c r="B296" s="772"/>
      <c r="C296" s="772" t="s">
        <v>669</v>
      </c>
      <c r="D296" s="773" t="s">
        <v>860</v>
      </c>
      <c r="E296" s="774">
        <v>0</v>
      </c>
    </row>
    <row r="297" s="749" customFormat="1" customHeight="1" spans="1:5">
      <c r="A297" s="772"/>
      <c r="B297" s="772"/>
      <c r="C297" s="772" t="s">
        <v>594</v>
      </c>
      <c r="D297" s="773" t="s">
        <v>861</v>
      </c>
      <c r="E297" s="774">
        <v>51</v>
      </c>
    </row>
    <row r="298" s="529" customFormat="1" customHeight="1" spans="1:5">
      <c r="A298" s="775"/>
      <c r="B298" s="775" t="s">
        <v>590</v>
      </c>
      <c r="C298" s="775"/>
      <c r="D298" s="776" t="s">
        <v>862</v>
      </c>
      <c r="E298" s="777">
        <v>8440</v>
      </c>
    </row>
    <row r="299" s="529" customFormat="1" customHeight="1" spans="1:5">
      <c r="A299" s="772"/>
      <c r="B299" s="772"/>
      <c r="C299" s="772" t="s">
        <v>863</v>
      </c>
      <c r="D299" s="773" t="s">
        <v>864</v>
      </c>
      <c r="E299" s="774">
        <v>8440</v>
      </c>
    </row>
    <row r="300" s="749" customFormat="1" customHeight="1" spans="1:5">
      <c r="A300" s="775"/>
      <c r="B300" s="775" t="s">
        <v>621</v>
      </c>
      <c r="C300" s="775"/>
      <c r="D300" s="776" t="s">
        <v>865</v>
      </c>
      <c r="E300" s="777">
        <v>12011</v>
      </c>
    </row>
    <row r="301" s="749" customFormat="1" customHeight="1" spans="1:5">
      <c r="A301" s="772"/>
      <c r="B301" s="772"/>
      <c r="C301" s="772" t="s">
        <v>583</v>
      </c>
      <c r="D301" s="773" t="s">
        <v>866</v>
      </c>
      <c r="E301" s="774">
        <v>2516</v>
      </c>
    </row>
    <row r="302" s="749" customFormat="1" customHeight="1" spans="1:5">
      <c r="A302" s="772"/>
      <c r="B302" s="772"/>
      <c r="C302" s="772" t="s">
        <v>586</v>
      </c>
      <c r="D302" s="773" t="s">
        <v>867</v>
      </c>
      <c r="E302" s="774">
        <v>7290</v>
      </c>
    </row>
    <row r="303" s="749" customFormat="1" customHeight="1" spans="1:5">
      <c r="A303" s="772"/>
      <c r="B303" s="772"/>
      <c r="C303" s="772" t="s">
        <v>599</v>
      </c>
      <c r="D303" s="773" t="s">
        <v>868</v>
      </c>
      <c r="E303" s="774">
        <v>2205</v>
      </c>
    </row>
    <row r="304" s="529" customFormat="1" customHeight="1" spans="1:5">
      <c r="A304" s="775"/>
      <c r="B304" s="775" t="s">
        <v>702</v>
      </c>
      <c r="C304" s="775"/>
      <c r="D304" s="776" t="s">
        <v>869</v>
      </c>
      <c r="E304" s="777">
        <v>10438</v>
      </c>
    </row>
    <row r="305" s="529" customFormat="1" customHeight="1" spans="1:5">
      <c r="A305" s="772"/>
      <c r="B305" s="772"/>
      <c r="C305" s="772" t="s">
        <v>586</v>
      </c>
      <c r="D305" s="773" t="s">
        <v>870</v>
      </c>
      <c r="E305" s="774">
        <v>10438</v>
      </c>
    </row>
    <row r="306" s="529" customFormat="1" customHeight="1" spans="1:5">
      <c r="A306" s="772"/>
      <c r="B306" s="772"/>
      <c r="C306" s="772" t="s">
        <v>594</v>
      </c>
      <c r="D306" s="773" t="s">
        <v>871</v>
      </c>
      <c r="E306" s="774">
        <v>0</v>
      </c>
    </row>
    <row r="307" s="529" customFormat="1" customHeight="1" spans="1:5">
      <c r="A307" s="775"/>
      <c r="B307" s="775" t="s">
        <v>626</v>
      </c>
      <c r="C307" s="775"/>
      <c r="D307" s="776" t="s">
        <v>872</v>
      </c>
      <c r="E307" s="777">
        <v>1586</v>
      </c>
    </row>
    <row r="308" s="749" customFormat="1" customHeight="1" spans="1:5">
      <c r="A308" s="772"/>
      <c r="B308" s="772"/>
      <c r="C308" s="772" t="s">
        <v>583</v>
      </c>
      <c r="D308" s="773" t="s">
        <v>873</v>
      </c>
      <c r="E308" s="774">
        <v>1586</v>
      </c>
    </row>
    <row r="309" s="529" customFormat="1" customHeight="1" spans="1:5">
      <c r="A309" s="775"/>
      <c r="B309" s="775" t="s">
        <v>633</v>
      </c>
      <c r="C309" s="775"/>
      <c r="D309" s="776" t="s">
        <v>874</v>
      </c>
      <c r="E309" s="777">
        <v>215</v>
      </c>
    </row>
    <row r="310" s="529" customFormat="1" customHeight="1" spans="1:5">
      <c r="A310" s="772"/>
      <c r="B310" s="772"/>
      <c r="C310" s="772" t="s">
        <v>583</v>
      </c>
      <c r="D310" s="773" t="s">
        <v>875</v>
      </c>
      <c r="E310" s="774">
        <v>200</v>
      </c>
    </row>
    <row r="311" s="749" customFormat="1" customHeight="1" spans="1:5">
      <c r="A311" s="772"/>
      <c r="B311" s="772"/>
      <c r="C311" s="772" t="s">
        <v>594</v>
      </c>
      <c r="D311" s="773" t="s">
        <v>876</v>
      </c>
      <c r="E311" s="774">
        <v>15</v>
      </c>
    </row>
    <row r="312" s="529" customFormat="1" customHeight="1" spans="1:5">
      <c r="A312" s="775"/>
      <c r="B312" s="775" t="s">
        <v>877</v>
      </c>
      <c r="C312" s="775"/>
      <c r="D312" s="776" t="s">
        <v>878</v>
      </c>
      <c r="E312" s="777">
        <v>650</v>
      </c>
    </row>
    <row r="313" s="529" customFormat="1" customHeight="1" spans="1:5">
      <c r="A313" s="772"/>
      <c r="B313" s="772"/>
      <c r="C313" s="772" t="s">
        <v>583</v>
      </c>
      <c r="D313" s="773" t="s">
        <v>585</v>
      </c>
      <c r="E313" s="774">
        <v>196</v>
      </c>
    </row>
    <row r="314" s="749" customFormat="1" customHeight="1" spans="1:5">
      <c r="A314" s="772"/>
      <c r="B314" s="772"/>
      <c r="C314" s="772" t="s">
        <v>592</v>
      </c>
      <c r="D314" s="773" t="s">
        <v>593</v>
      </c>
      <c r="E314" s="774">
        <v>454</v>
      </c>
    </row>
    <row r="315" s="529" customFormat="1" customHeight="1" spans="1:5">
      <c r="A315" s="775"/>
      <c r="B315" s="775" t="s">
        <v>863</v>
      </c>
      <c r="C315" s="775"/>
      <c r="D315" s="776" t="s">
        <v>879</v>
      </c>
      <c r="E315" s="777">
        <v>13</v>
      </c>
    </row>
    <row r="316" s="749" customFormat="1" customHeight="1" spans="1:5">
      <c r="A316" s="772"/>
      <c r="B316" s="772"/>
      <c r="C316" s="772" t="s">
        <v>588</v>
      </c>
      <c r="D316" s="773" t="s">
        <v>880</v>
      </c>
      <c r="E316" s="774">
        <v>0</v>
      </c>
    </row>
    <row r="317" s="749" customFormat="1" customHeight="1" spans="1:5">
      <c r="A317" s="772"/>
      <c r="B317" s="772"/>
      <c r="C317" s="772" t="s">
        <v>594</v>
      </c>
      <c r="D317" s="773" t="s">
        <v>881</v>
      </c>
      <c r="E317" s="774">
        <v>13</v>
      </c>
    </row>
    <row r="318" s="529" customFormat="1" customHeight="1" spans="1:5">
      <c r="A318" s="775"/>
      <c r="B318" s="775" t="s">
        <v>816</v>
      </c>
      <c r="C318" s="775"/>
      <c r="D318" s="776" t="s">
        <v>882</v>
      </c>
      <c r="E318" s="777">
        <v>686</v>
      </c>
    </row>
    <row r="319" s="529" customFormat="1" customHeight="1" spans="1:5">
      <c r="A319" s="772"/>
      <c r="B319" s="772"/>
      <c r="C319" s="772" t="s">
        <v>586</v>
      </c>
      <c r="D319" s="773" t="s">
        <v>883</v>
      </c>
      <c r="E319" s="774">
        <v>620</v>
      </c>
    </row>
    <row r="320" s="529" customFormat="1" customHeight="1" spans="1:5">
      <c r="A320" s="772"/>
      <c r="B320" s="772"/>
      <c r="C320" s="772" t="s">
        <v>594</v>
      </c>
      <c r="D320" s="773" t="s">
        <v>884</v>
      </c>
      <c r="E320" s="774">
        <v>66</v>
      </c>
    </row>
    <row r="321" s="529" customFormat="1" customHeight="1" spans="1:5">
      <c r="A321" s="775"/>
      <c r="B321" s="775" t="s">
        <v>594</v>
      </c>
      <c r="C321" s="775"/>
      <c r="D321" s="776" t="s">
        <v>885</v>
      </c>
      <c r="E321" s="777">
        <v>280</v>
      </c>
    </row>
    <row r="322" s="529" customFormat="1" customHeight="1" spans="1:5">
      <c r="A322" s="772"/>
      <c r="B322" s="772"/>
      <c r="C322" s="772" t="s">
        <v>594</v>
      </c>
      <c r="D322" s="773" t="s">
        <v>886</v>
      </c>
      <c r="E322" s="774">
        <v>280</v>
      </c>
    </row>
    <row r="323" s="529" customFormat="1" customHeight="1" spans="1:5">
      <c r="A323" s="778" t="s">
        <v>887</v>
      </c>
      <c r="B323" s="778"/>
      <c r="C323" s="778"/>
      <c r="D323" s="779" t="s">
        <v>888</v>
      </c>
      <c r="E323" s="780">
        <f>E324+E328+E330+E335+E339+E341</f>
        <v>4385</v>
      </c>
    </row>
    <row r="324" s="529" customFormat="1" customHeight="1" spans="1:5">
      <c r="A324" s="775"/>
      <c r="B324" s="775" t="s">
        <v>583</v>
      </c>
      <c r="C324" s="775"/>
      <c r="D324" s="776" t="s">
        <v>889</v>
      </c>
      <c r="E324" s="777">
        <v>34</v>
      </c>
    </row>
    <row r="325" s="749" customFormat="1" customHeight="1" spans="1:5">
      <c r="A325" s="772"/>
      <c r="B325" s="772"/>
      <c r="C325" s="772" t="s">
        <v>583</v>
      </c>
      <c r="D325" s="773" t="s">
        <v>585</v>
      </c>
      <c r="E325" s="774">
        <v>34</v>
      </c>
    </row>
    <row r="326" s="749" customFormat="1" customHeight="1" spans="1:5">
      <c r="A326" s="772"/>
      <c r="B326" s="772"/>
      <c r="C326" s="772" t="s">
        <v>588</v>
      </c>
      <c r="D326" s="773" t="s">
        <v>890</v>
      </c>
      <c r="E326" s="774">
        <v>0</v>
      </c>
    </row>
    <row r="327" s="749" customFormat="1" customHeight="1" spans="1:5">
      <c r="A327" s="772"/>
      <c r="B327" s="772"/>
      <c r="C327" s="772" t="s">
        <v>594</v>
      </c>
      <c r="D327" s="773" t="s">
        <v>891</v>
      </c>
      <c r="E327" s="774">
        <v>5.5</v>
      </c>
    </row>
    <row r="328" s="529" customFormat="1" customHeight="1" spans="1:5">
      <c r="A328" s="775"/>
      <c r="B328" s="775" t="s">
        <v>586</v>
      </c>
      <c r="C328" s="775"/>
      <c r="D328" s="776" t="s">
        <v>892</v>
      </c>
      <c r="E328" s="777">
        <v>111</v>
      </c>
    </row>
    <row r="329" s="749" customFormat="1" customHeight="1" spans="1:5">
      <c r="A329" s="772"/>
      <c r="B329" s="772"/>
      <c r="C329" s="772" t="s">
        <v>594</v>
      </c>
      <c r="D329" s="773" t="s">
        <v>893</v>
      </c>
      <c r="E329" s="774">
        <v>111</v>
      </c>
    </row>
    <row r="330" s="749" customFormat="1" customHeight="1" spans="1:5">
      <c r="A330" s="775"/>
      <c r="B330" s="775" t="s">
        <v>599</v>
      </c>
      <c r="C330" s="775"/>
      <c r="D330" s="776" t="s">
        <v>894</v>
      </c>
      <c r="E330" s="777">
        <v>3707</v>
      </c>
    </row>
    <row r="331" s="749" customFormat="1" customHeight="1" spans="1:5">
      <c r="A331" s="772"/>
      <c r="B331" s="772"/>
      <c r="C331" s="772" t="s">
        <v>583</v>
      </c>
      <c r="D331" s="773" t="s">
        <v>895</v>
      </c>
      <c r="E331" s="774">
        <v>1354</v>
      </c>
    </row>
    <row r="332" s="749" customFormat="1" customHeight="1" spans="1:5">
      <c r="A332" s="772"/>
      <c r="B332" s="772"/>
      <c r="C332" s="772" t="s">
        <v>586</v>
      </c>
      <c r="D332" s="773" t="s">
        <v>896</v>
      </c>
      <c r="E332" s="774">
        <v>1195</v>
      </c>
    </row>
    <row r="333" s="529" customFormat="1" customHeight="1" spans="1:5">
      <c r="A333" s="772"/>
      <c r="B333" s="772"/>
      <c r="C333" s="772" t="s">
        <v>590</v>
      </c>
      <c r="D333" s="773" t="s">
        <v>897</v>
      </c>
      <c r="E333" s="774">
        <v>63</v>
      </c>
    </row>
    <row r="334" s="529" customFormat="1" customHeight="1" spans="1:5">
      <c r="A334" s="772"/>
      <c r="B334" s="772"/>
      <c r="C334" s="772" t="s">
        <v>594</v>
      </c>
      <c r="D334" s="773" t="s">
        <v>898</v>
      </c>
      <c r="E334" s="774">
        <v>1095</v>
      </c>
    </row>
    <row r="335" s="529" customFormat="1" customHeight="1" spans="1:5">
      <c r="A335" s="775"/>
      <c r="B335" s="775" t="s">
        <v>588</v>
      </c>
      <c r="C335" s="775"/>
      <c r="D335" s="776" t="s">
        <v>899</v>
      </c>
      <c r="E335" s="777">
        <v>276</v>
      </c>
    </row>
    <row r="336" s="529" customFormat="1" customHeight="1" spans="1:5">
      <c r="A336" s="772"/>
      <c r="B336" s="772"/>
      <c r="C336" s="772" t="s">
        <v>583</v>
      </c>
      <c r="D336" s="773" t="s">
        <v>900</v>
      </c>
      <c r="E336" s="774">
        <v>172</v>
      </c>
    </row>
    <row r="337" s="529" customFormat="1" customHeight="1" spans="1:5">
      <c r="A337" s="772"/>
      <c r="B337" s="772"/>
      <c r="C337" s="772" t="s">
        <v>588</v>
      </c>
      <c r="D337" s="773" t="s">
        <v>901</v>
      </c>
      <c r="E337" s="774">
        <v>65</v>
      </c>
    </row>
    <row r="338" s="529" customFormat="1" customHeight="1" spans="1:5">
      <c r="A338" s="772"/>
      <c r="B338" s="772"/>
      <c r="C338" s="772" t="s">
        <v>604</v>
      </c>
      <c r="D338" s="773" t="s">
        <v>902</v>
      </c>
      <c r="E338" s="774">
        <v>39</v>
      </c>
    </row>
    <row r="339" s="529" customFormat="1" customHeight="1" spans="1:5">
      <c r="A339" s="775"/>
      <c r="B339" s="775" t="s">
        <v>602</v>
      </c>
      <c r="C339" s="775"/>
      <c r="D339" s="776" t="s">
        <v>903</v>
      </c>
      <c r="E339" s="777">
        <v>257</v>
      </c>
    </row>
    <row r="340" s="529" customFormat="1" customHeight="1" spans="1:5">
      <c r="A340" s="772"/>
      <c r="B340" s="772"/>
      <c r="C340" s="772" t="s">
        <v>594</v>
      </c>
      <c r="D340" s="773" t="s">
        <v>904</v>
      </c>
      <c r="E340" s="774">
        <v>257</v>
      </c>
    </row>
    <row r="341" s="749" customFormat="1" customHeight="1" spans="1:5">
      <c r="A341" s="775"/>
      <c r="B341" s="775" t="s">
        <v>594</v>
      </c>
      <c r="C341" s="775"/>
      <c r="D341" s="776" t="s">
        <v>905</v>
      </c>
      <c r="E341" s="777">
        <v>0</v>
      </c>
    </row>
    <row r="342" s="529" customFormat="1" customHeight="1" spans="1:5">
      <c r="A342" s="772"/>
      <c r="B342" s="772"/>
      <c r="C342" s="772" t="s">
        <v>594</v>
      </c>
      <c r="D342" s="773" t="s">
        <v>906</v>
      </c>
      <c r="E342" s="774">
        <v>0</v>
      </c>
    </row>
    <row r="343" s="529" customFormat="1" customHeight="1" spans="1:5">
      <c r="A343" s="778" t="s">
        <v>907</v>
      </c>
      <c r="B343" s="778"/>
      <c r="C343" s="778"/>
      <c r="D343" s="779" t="s">
        <v>908</v>
      </c>
      <c r="E343" s="780">
        <f>E344+E351+E353+E355+E357+E359</f>
        <v>31205</v>
      </c>
    </row>
    <row r="344" s="529" customFormat="1" customHeight="1" spans="1:5">
      <c r="A344" s="775"/>
      <c r="B344" s="775" t="s">
        <v>583</v>
      </c>
      <c r="C344" s="775"/>
      <c r="D344" s="776" t="s">
        <v>909</v>
      </c>
      <c r="E344" s="777">
        <v>12323</v>
      </c>
    </row>
    <row r="345" s="529" customFormat="1" customHeight="1" spans="1:5">
      <c r="A345" s="772"/>
      <c r="B345" s="772"/>
      <c r="C345" s="772" t="s">
        <v>583</v>
      </c>
      <c r="D345" s="773" t="s">
        <v>585</v>
      </c>
      <c r="E345" s="774">
        <v>1542</v>
      </c>
    </row>
    <row r="346" s="529" customFormat="1" customHeight="1" spans="1:5">
      <c r="A346" s="772"/>
      <c r="B346" s="772"/>
      <c r="C346" s="772" t="s">
        <v>586</v>
      </c>
      <c r="D346" s="773" t="s">
        <v>587</v>
      </c>
      <c r="E346" s="774">
        <v>6100</v>
      </c>
    </row>
    <row r="347" s="529" customFormat="1" customHeight="1" spans="1:5">
      <c r="A347" s="772"/>
      <c r="B347" s="772"/>
      <c r="C347" s="772" t="s">
        <v>588</v>
      </c>
      <c r="D347" s="773" t="s">
        <v>910</v>
      </c>
      <c r="E347" s="774">
        <v>476</v>
      </c>
    </row>
    <row r="348" s="529" customFormat="1" customHeight="1" spans="1:5">
      <c r="A348" s="772"/>
      <c r="B348" s="772"/>
      <c r="C348" s="772" t="s">
        <v>604</v>
      </c>
      <c r="D348" s="773" t="s">
        <v>911</v>
      </c>
      <c r="E348" s="774">
        <v>0</v>
      </c>
    </row>
    <row r="349" s="529" customFormat="1" customHeight="1" spans="1:5">
      <c r="A349" s="772"/>
      <c r="B349" s="772"/>
      <c r="C349" s="772" t="s">
        <v>727</v>
      </c>
      <c r="D349" s="773" t="s">
        <v>912</v>
      </c>
      <c r="E349" s="774">
        <v>778</v>
      </c>
    </row>
    <row r="350" s="749" customFormat="1" customHeight="1" spans="1:5">
      <c r="A350" s="772"/>
      <c r="B350" s="772"/>
      <c r="C350" s="772" t="s">
        <v>594</v>
      </c>
      <c r="D350" s="773" t="s">
        <v>913</v>
      </c>
      <c r="E350" s="774">
        <v>3427</v>
      </c>
    </row>
    <row r="351" s="529" customFormat="1" customHeight="1" spans="1:5">
      <c r="A351" s="775"/>
      <c r="B351" s="775" t="s">
        <v>586</v>
      </c>
      <c r="C351" s="775"/>
      <c r="D351" s="776" t="s">
        <v>914</v>
      </c>
      <c r="E351" s="777">
        <v>157</v>
      </c>
    </row>
    <row r="352" s="529" customFormat="1" customHeight="1" spans="1:5">
      <c r="A352" s="772"/>
      <c r="B352" s="772"/>
      <c r="C352" s="772" t="s">
        <v>583</v>
      </c>
      <c r="D352" s="773" t="s">
        <v>915</v>
      </c>
      <c r="E352" s="774">
        <v>157</v>
      </c>
    </row>
    <row r="353" s="529" customFormat="1" customHeight="1" spans="1:5">
      <c r="A353" s="775"/>
      <c r="B353" s="775" t="s">
        <v>599</v>
      </c>
      <c r="C353" s="775"/>
      <c r="D353" s="776" t="s">
        <v>916</v>
      </c>
      <c r="E353" s="777">
        <v>7030</v>
      </c>
    </row>
    <row r="354" s="529" customFormat="1" customHeight="1" spans="1:5">
      <c r="A354" s="772"/>
      <c r="B354" s="772"/>
      <c r="C354" s="772" t="s">
        <v>594</v>
      </c>
      <c r="D354" s="773" t="s">
        <v>917</v>
      </c>
      <c r="E354" s="774">
        <v>7030</v>
      </c>
    </row>
    <row r="355" s="529" customFormat="1" customHeight="1" spans="1:5">
      <c r="A355" s="775"/>
      <c r="B355" s="775" t="s">
        <v>602</v>
      </c>
      <c r="C355" s="775"/>
      <c r="D355" s="776" t="s">
        <v>918</v>
      </c>
      <c r="E355" s="777">
        <v>1499</v>
      </c>
    </row>
    <row r="356" s="529" customFormat="1" customHeight="1" spans="1:5">
      <c r="A356" s="772"/>
      <c r="B356" s="772"/>
      <c r="C356" s="772" t="s">
        <v>583</v>
      </c>
      <c r="D356" s="773" t="s">
        <v>919</v>
      </c>
      <c r="E356" s="774">
        <v>1499</v>
      </c>
    </row>
    <row r="357" s="749" customFormat="1" customHeight="1" spans="1:5">
      <c r="A357" s="775"/>
      <c r="B357" s="775" t="s">
        <v>604</v>
      </c>
      <c r="C357" s="775"/>
      <c r="D357" s="776" t="s">
        <v>920</v>
      </c>
      <c r="E357" s="777">
        <v>594</v>
      </c>
    </row>
    <row r="358" s="529" customFormat="1" customHeight="1" spans="1:5">
      <c r="A358" s="772"/>
      <c r="B358" s="772"/>
      <c r="C358" s="772" t="s">
        <v>583</v>
      </c>
      <c r="D358" s="773" t="s">
        <v>921</v>
      </c>
      <c r="E358" s="774">
        <v>594</v>
      </c>
    </row>
    <row r="359" s="529" customFormat="1" customHeight="1" spans="1:5">
      <c r="A359" s="775"/>
      <c r="B359" s="775" t="s">
        <v>594</v>
      </c>
      <c r="C359" s="775"/>
      <c r="D359" s="776" t="s">
        <v>922</v>
      </c>
      <c r="E359" s="777">
        <v>9602</v>
      </c>
    </row>
    <row r="360" s="749" customFormat="1" customHeight="1" spans="1:5">
      <c r="A360" s="772"/>
      <c r="B360" s="772"/>
      <c r="C360" s="772" t="s">
        <v>594</v>
      </c>
      <c r="D360" s="773" t="s">
        <v>923</v>
      </c>
      <c r="E360" s="774">
        <v>9602</v>
      </c>
    </row>
    <row r="361" s="529" customFormat="1" customHeight="1" spans="1:5">
      <c r="A361" s="778" t="s">
        <v>924</v>
      </c>
      <c r="B361" s="778"/>
      <c r="C361" s="778"/>
      <c r="D361" s="779" t="s">
        <v>925</v>
      </c>
      <c r="E361" s="780">
        <f>E362+E379+E386+E395+E399+E402+E405</f>
        <v>84790</v>
      </c>
    </row>
    <row r="362" s="749" customFormat="1" customHeight="1" spans="1:5">
      <c r="A362" s="775"/>
      <c r="B362" s="775" t="s">
        <v>583</v>
      </c>
      <c r="C362" s="775"/>
      <c r="D362" s="776" t="s">
        <v>926</v>
      </c>
      <c r="E362" s="777">
        <v>30587</v>
      </c>
    </row>
    <row r="363" s="529" customFormat="1" customHeight="1" spans="1:5">
      <c r="A363" s="772"/>
      <c r="B363" s="772"/>
      <c r="C363" s="772" t="s">
        <v>583</v>
      </c>
      <c r="D363" s="773" t="s">
        <v>585</v>
      </c>
      <c r="E363" s="774">
        <v>1667</v>
      </c>
    </row>
    <row r="364" s="529" customFormat="1" customHeight="1" spans="1:5">
      <c r="A364" s="772"/>
      <c r="B364" s="772"/>
      <c r="C364" s="772" t="s">
        <v>588</v>
      </c>
      <c r="D364" s="773" t="s">
        <v>593</v>
      </c>
      <c r="E364" s="774">
        <v>5078</v>
      </c>
    </row>
    <row r="365" s="749" customFormat="1" customHeight="1" spans="1:5">
      <c r="A365" s="772"/>
      <c r="B365" s="772"/>
      <c r="C365" s="772" t="s">
        <v>602</v>
      </c>
      <c r="D365" s="773" t="s">
        <v>927</v>
      </c>
      <c r="E365" s="774">
        <v>57</v>
      </c>
    </row>
    <row r="366" s="749" customFormat="1" customHeight="1" spans="1:5">
      <c r="A366" s="772"/>
      <c r="B366" s="772"/>
      <c r="C366" s="772" t="s">
        <v>604</v>
      </c>
      <c r="D366" s="773" t="s">
        <v>928</v>
      </c>
      <c r="E366" s="774">
        <v>129</v>
      </c>
    </row>
    <row r="367" s="749" customFormat="1" customHeight="1" spans="1:5">
      <c r="A367" s="772"/>
      <c r="B367" s="772"/>
      <c r="C367" s="772" t="s">
        <v>608</v>
      </c>
      <c r="D367" s="773" t="s">
        <v>929</v>
      </c>
      <c r="E367" s="774">
        <v>753</v>
      </c>
    </row>
    <row r="368" s="529" customFormat="1" customHeight="1" spans="1:5">
      <c r="A368" s="772"/>
      <c r="B368" s="772"/>
      <c r="C368" s="772" t="s">
        <v>669</v>
      </c>
      <c r="D368" s="773" t="s">
        <v>930</v>
      </c>
      <c r="E368" s="774">
        <v>130</v>
      </c>
    </row>
    <row r="369" s="749" customFormat="1" customHeight="1" spans="1:5">
      <c r="A369" s="772"/>
      <c r="B369" s="772"/>
      <c r="C369" s="772" t="s">
        <v>816</v>
      </c>
      <c r="D369" s="773" t="s">
        <v>931</v>
      </c>
      <c r="E369" s="774">
        <v>410</v>
      </c>
    </row>
    <row r="370" s="749" customFormat="1" customHeight="1" spans="1:5">
      <c r="A370" s="772"/>
      <c r="B370" s="772"/>
      <c r="C370" s="772" t="s">
        <v>820</v>
      </c>
      <c r="D370" s="773" t="s">
        <v>932</v>
      </c>
      <c r="E370" s="774">
        <v>347</v>
      </c>
    </row>
    <row r="371" s="529" customFormat="1" customHeight="1" spans="1:5">
      <c r="A371" s="772"/>
      <c r="B371" s="772"/>
      <c r="C371" s="772" t="s">
        <v>933</v>
      </c>
      <c r="D371" s="773" t="s">
        <v>934</v>
      </c>
      <c r="E371" s="774">
        <v>2648</v>
      </c>
    </row>
    <row r="372" s="529" customFormat="1" customHeight="1" spans="1:5">
      <c r="A372" s="772"/>
      <c r="B372" s="772"/>
      <c r="C372" s="772" t="s">
        <v>935</v>
      </c>
      <c r="D372" s="773" t="s">
        <v>936</v>
      </c>
      <c r="E372" s="774">
        <v>32</v>
      </c>
    </row>
    <row r="373" s="529" customFormat="1" customHeight="1" spans="1:5">
      <c r="A373" s="772"/>
      <c r="B373" s="772"/>
      <c r="C373" s="772" t="s">
        <v>641</v>
      </c>
      <c r="D373" s="773" t="s">
        <v>937</v>
      </c>
      <c r="E373" s="774">
        <v>272</v>
      </c>
    </row>
    <row r="374" s="529" customFormat="1" customHeight="1" spans="1:5">
      <c r="A374" s="772"/>
      <c r="B374" s="772"/>
      <c r="C374" s="772" t="s">
        <v>938</v>
      </c>
      <c r="D374" s="773" t="s">
        <v>939</v>
      </c>
      <c r="E374" s="774">
        <v>440</v>
      </c>
    </row>
    <row r="375" s="529" customFormat="1" customHeight="1" spans="1:5">
      <c r="A375" s="772"/>
      <c r="B375" s="772"/>
      <c r="C375" s="772" t="s">
        <v>940</v>
      </c>
      <c r="D375" s="773" t="s">
        <v>941</v>
      </c>
      <c r="E375" s="774">
        <v>2303</v>
      </c>
    </row>
    <row r="376" s="529" customFormat="1" customHeight="1" spans="1:5">
      <c r="A376" s="772"/>
      <c r="B376" s="772"/>
      <c r="C376" s="772" t="s">
        <v>942</v>
      </c>
      <c r="D376" s="773" t="s">
        <v>943</v>
      </c>
      <c r="E376" s="774">
        <v>13528</v>
      </c>
    </row>
    <row r="377" s="749" customFormat="1" customHeight="1" spans="1:5">
      <c r="A377" s="772"/>
      <c r="B377" s="772"/>
      <c r="C377" s="772" t="s">
        <v>944</v>
      </c>
      <c r="D377" s="773" t="s">
        <v>945</v>
      </c>
      <c r="E377" s="774">
        <v>501</v>
      </c>
    </row>
    <row r="378" s="529" customFormat="1" customHeight="1" spans="1:5">
      <c r="A378" s="772"/>
      <c r="B378" s="772"/>
      <c r="C378" s="772" t="s">
        <v>594</v>
      </c>
      <c r="D378" s="773" t="s">
        <v>946</v>
      </c>
      <c r="E378" s="774">
        <v>2292</v>
      </c>
    </row>
    <row r="379" s="749" customFormat="1" customHeight="1" spans="1:5">
      <c r="A379" s="775"/>
      <c r="B379" s="775" t="s">
        <v>586</v>
      </c>
      <c r="C379" s="775"/>
      <c r="D379" s="776" t="s">
        <v>947</v>
      </c>
      <c r="E379" s="777">
        <v>2327</v>
      </c>
    </row>
    <row r="380" s="749" customFormat="1" customHeight="1" spans="1:5">
      <c r="A380" s="772"/>
      <c r="B380" s="772"/>
      <c r="C380" s="772" t="s">
        <v>588</v>
      </c>
      <c r="D380" s="773" t="s">
        <v>948</v>
      </c>
      <c r="E380" s="774">
        <v>189</v>
      </c>
    </row>
    <row r="381" s="529" customFormat="1" customHeight="1" spans="1:5">
      <c r="A381" s="772"/>
      <c r="B381" s="772"/>
      <c r="C381" s="772" t="s">
        <v>602</v>
      </c>
      <c r="D381" s="773" t="s">
        <v>949</v>
      </c>
      <c r="E381" s="774">
        <v>41</v>
      </c>
    </row>
    <row r="382" s="749" customFormat="1" customHeight="1" spans="1:5">
      <c r="A382" s="772"/>
      <c r="B382" s="772"/>
      <c r="C382" s="772" t="s">
        <v>590</v>
      </c>
      <c r="D382" s="773" t="s">
        <v>950</v>
      </c>
      <c r="E382" s="774">
        <v>21</v>
      </c>
    </row>
    <row r="383" s="529" customFormat="1" customHeight="1" spans="1:5">
      <c r="A383" s="772"/>
      <c r="B383" s="772"/>
      <c r="C383" s="772" t="s">
        <v>727</v>
      </c>
      <c r="D383" s="773" t="s">
        <v>951</v>
      </c>
      <c r="E383" s="774">
        <v>26</v>
      </c>
    </row>
    <row r="384" s="529" customFormat="1" customHeight="1" spans="1:5">
      <c r="A384" s="772"/>
      <c r="B384" s="772"/>
      <c r="C384" s="772" t="s">
        <v>659</v>
      </c>
      <c r="D384" s="773" t="s">
        <v>952</v>
      </c>
      <c r="E384" s="774">
        <v>1756</v>
      </c>
    </row>
    <row r="385" s="529" customFormat="1" customHeight="1" spans="1:5">
      <c r="A385" s="772"/>
      <c r="B385" s="772"/>
      <c r="C385" s="772" t="s">
        <v>594</v>
      </c>
      <c r="D385" s="773" t="s">
        <v>953</v>
      </c>
      <c r="E385" s="774">
        <v>294</v>
      </c>
    </row>
    <row r="386" s="749" customFormat="1" customHeight="1" spans="1:5">
      <c r="A386" s="775"/>
      <c r="B386" s="775" t="s">
        <v>599</v>
      </c>
      <c r="C386" s="775"/>
      <c r="D386" s="776" t="s">
        <v>954</v>
      </c>
      <c r="E386" s="777">
        <v>10582</v>
      </c>
    </row>
    <row r="387" s="529" customFormat="1" customHeight="1" spans="1:5">
      <c r="A387" s="772"/>
      <c r="B387" s="772"/>
      <c r="C387" s="772" t="s">
        <v>583</v>
      </c>
      <c r="D387" s="773" t="s">
        <v>585</v>
      </c>
      <c r="E387" s="774">
        <v>31</v>
      </c>
    </row>
    <row r="388" s="529" customFormat="1" customHeight="1" spans="1:5">
      <c r="A388" s="772"/>
      <c r="B388" s="772"/>
      <c r="C388" s="772" t="s">
        <v>602</v>
      </c>
      <c r="D388" s="773" t="s">
        <v>955</v>
      </c>
      <c r="E388" s="774">
        <v>2278</v>
      </c>
    </row>
    <row r="389" s="529" customFormat="1" customHeight="1" spans="1:5">
      <c r="A389" s="772"/>
      <c r="B389" s="772"/>
      <c r="C389" s="772" t="s">
        <v>604</v>
      </c>
      <c r="D389" s="773" t="s">
        <v>956</v>
      </c>
      <c r="E389" s="774">
        <v>860</v>
      </c>
    </row>
    <row r="390" s="749" customFormat="1" customHeight="1" spans="1:5">
      <c r="A390" s="772"/>
      <c r="B390" s="772"/>
      <c r="C390" s="772" t="s">
        <v>626</v>
      </c>
      <c r="D390" s="773" t="s">
        <v>957</v>
      </c>
      <c r="E390" s="774">
        <v>20</v>
      </c>
    </row>
    <row r="391" s="749" customFormat="1" customHeight="1" spans="1:5">
      <c r="A391" s="772"/>
      <c r="B391" s="772"/>
      <c r="C391" s="772" t="s">
        <v>633</v>
      </c>
      <c r="D391" s="773" t="s">
        <v>958</v>
      </c>
      <c r="E391" s="774">
        <v>15</v>
      </c>
    </row>
    <row r="392" s="749" customFormat="1" customHeight="1" spans="1:5">
      <c r="A392" s="772"/>
      <c r="B392" s="772"/>
      <c r="C392" s="772" t="s">
        <v>816</v>
      </c>
      <c r="D392" s="773" t="s">
        <v>959</v>
      </c>
      <c r="E392" s="774">
        <v>359</v>
      </c>
    </row>
    <row r="393" s="529" customFormat="1" customHeight="1" spans="1:5">
      <c r="A393" s="772"/>
      <c r="B393" s="772"/>
      <c r="C393" s="772" t="s">
        <v>938</v>
      </c>
      <c r="D393" s="773" t="s">
        <v>960</v>
      </c>
      <c r="E393" s="774">
        <v>560</v>
      </c>
    </row>
    <row r="394" s="529" customFormat="1" customHeight="1" spans="1:5">
      <c r="A394" s="772"/>
      <c r="B394" s="772"/>
      <c r="C394" s="772" t="s">
        <v>594</v>
      </c>
      <c r="D394" s="773" t="s">
        <v>961</v>
      </c>
      <c r="E394" s="774">
        <v>6459</v>
      </c>
    </row>
    <row r="395" s="749" customFormat="1" customHeight="1" spans="1:5">
      <c r="A395" s="775"/>
      <c r="B395" s="775" t="s">
        <v>602</v>
      </c>
      <c r="C395" s="775"/>
      <c r="D395" s="776" t="s">
        <v>962</v>
      </c>
      <c r="E395" s="777">
        <v>3214</v>
      </c>
    </row>
    <row r="396" s="529" customFormat="1" customHeight="1" spans="1:5">
      <c r="A396" s="772"/>
      <c r="B396" s="772"/>
      <c r="C396" s="772" t="s">
        <v>583</v>
      </c>
      <c r="D396" s="773" t="s">
        <v>963</v>
      </c>
      <c r="E396" s="774">
        <v>0</v>
      </c>
    </row>
    <row r="397" s="529" customFormat="1" customHeight="1" spans="1:5">
      <c r="A397" s="772"/>
      <c r="B397" s="772"/>
      <c r="C397" s="772" t="s">
        <v>602</v>
      </c>
      <c r="D397" s="773" t="s">
        <v>964</v>
      </c>
      <c r="E397" s="774">
        <v>710</v>
      </c>
    </row>
    <row r="398" s="529" customFormat="1" customHeight="1" spans="1:5">
      <c r="A398" s="772"/>
      <c r="B398" s="772"/>
      <c r="C398" s="772" t="s">
        <v>594</v>
      </c>
      <c r="D398" s="773" t="s">
        <v>965</v>
      </c>
      <c r="E398" s="774">
        <v>2504</v>
      </c>
    </row>
    <row r="399" s="749" customFormat="1" customHeight="1" spans="1:5">
      <c r="A399" s="775"/>
      <c r="B399" s="775" t="s">
        <v>590</v>
      </c>
      <c r="C399" s="775"/>
      <c r="D399" s="776" t="s">
        <v>966</v>
      </c>
      <c r="E399" s="777">
        <v>16395</v>
      </c>
    </row>
    <row r="400" s="749" customFormat="1" customHeight="1" spans="1:5">
      <c r="A400" s="772"/>
      <c r="B400" s="772"/>
      <c r="C400" s="772" t="s">
        <v>583</v>
      </c>
      <c r="D400" s="773" t="s">
        <v>963</v>
      </c>
      <c r="E400" s="774">
        <v>631</v>
      </c>
    </row>
    <row r="401" s="529" customFormat="1" customHeight="1" spans="1:5">
      <c r="A401" s="772"/>
      <c r="B401" s="772"/>
      <c r="C401" s="772" t="s">
        <v>602</v>
      </c>
      <c r="D401" s="773" t="s">
        <v>967</v>
      </c>
      <c r="E401" s="774">
        <v>15764</v>
      </c>
    </row>
    <row r="402" s="749" customFormat="1" customHeight="1" spans="1:5">
      <c r="A402" s="775"/>
      <c r="B402" s="775" t="s">
        <v>608</v>
      </c>
      <c r="C402" s="775"/>
      <c r="D402" s="776" t="s">
        <v>968</v>
      </c>
      <c r="E402" s="777">
        <v>4223</v>
      </c>
    </row>
    <row r="403" s="529" customFormat="1" customHeight="1" spans="1:5">
      <c r="A403" s="772"/>
      <c r="B403" s="772"/>
      <c r="C403" s="772" t="s">
        <v>599</v>
      </c>
      <c r="D403" s="773" t="s">
        <v>969</v>
      </c>
      <c r="E403" s="774">
        <v>4103</v>
      </c>
    </row>
    <row r="404" s="749" customFormat="1" customHeight="1" spans="1:5">
      <c r="A404" s="772"/>
      <c r="B404" s="772"/>
      <c r="C404" s="772" t="s">
        <v>588</v>
      </c>
      <c r="D404" s="773" t="s">
        <v>970</v>
      </c>
      <c r="E404" s="774">
        <v>120</v>
      </c>
    </row>
    <row r="405" s="749" customFormat="1" customHeight="1" spans="1:5">
      <c r="A405" s="775"/>
      <c r="B405" s="775" t="s">
        <v>594</v>
      </c>
      <c r="C405" s="775"/>
      <c r="D405" s="776" t="s">
        <v>971</v>
      </c>
      <c r="E405" s="777">
        <v>17462</v>
      </c>
    </row>
    <row r="406" s="529" customFormat="1" customHeight="1" spans="1:5">
      <c r="A406" s="772"/>
      <c r="B406" s="772"/>
      <c r="C406" s="772" t="s">
        <v>594</v>
      </c>
      <c r="D406" s="773" t="s">
        <v>972</v>
      </c>
      <c r="E406" s="774">
        <v>17462</v>
      </c>
    </row>
    <row r="407" s="529" customFormat="1" customHeight="1" spans="1:5">
      <c r="A407" s="778" t="s">
        <v>973</v>
      </c>
      <c r="B407" s="778"/>
      <c r="C407" s="778"/>
      <c r="D407" s="779" t="s">
        <v>974</v>
      </c>
      <c r="E407" s="780">
        <f>E408+E415</f>
        <v>9345</v>
      </c>
    </row>
    <row r="408" s="529" customFormat="1" customHeight="1" spans="1:5">
      <c r="A408" s="775"/>
      <c r="B408" s="775" t="s">
        <v>583</v>
      </c>
      <c r="C408" s="775"/>
      <c r="D408" s="776" t="s">
        <v>975</v>
      </c>
      <c r="E408" s="777">
        <v>8748</v>
      </c>
    </row>
    <row r="409" s="529" customFormat="1" customHeight="1" spans="1:5">
      <c r="A409" s="772"/>
      <c r="B409" s="772"/>
      <c r="C409" s="772" t="s">
        <v>583</v>
      </c>
      <c r="D409" s="773" t="s">
        <v>585</v>
      </c>
      <c r="E409" s="774">
        <v>218</v>
      </c>
    </row>
    <row r="410" s="529" customFormat="1" customHeight="1" spans="1:5">
      <c r="A410" s="772"/>
      <c r="B410" s="772"/>
      <c r="C410" s="772" t="s">
        <v>586</v>
      </c>
      <c r="D410" s="773" t="s">
        <v>587</v>
      </c>
      <c r="E410" s="774">
        <v>76</v>
      </c>
    </row>
    <row r="411" s="749" customFormat="1" customHeight="1" spans="1:5">
      <c r="A411" s="772"/>
      <c r="B411" s="772"/>
      <c r="C411" s="772" t="s">
        <v>588</v>
      </c>
      <c r="D411" s="773" t="s">
        <v>976</v>
      </c>
      <c r="E411" s="774">
        <v>5865</v>
      </c>
    </row>
    <row r="412" s="529" customFormat="1" customHeight="1" spans="1:5">
      <c r="A412" s="772"/>
      <c r="B412" s="772"/>
      <c r="C412" s="772" t="s">
        <v>604</v>
      </c>
      <c r="D412" s="773" t="s">
        <v>977</v>
      </c>
      <c r="E412" s="774">
        <v>730</v>
      </c>
    </row>
    <row r="413" s="529" customFormat="1" customHeight="1" spans="1:5">
      <c r="A413" s="772"/>
      <c r="B413" s="772"/>
      <c r="C413" s="772" t="s">
        <v>702</v>
      </c>
      <c r="D413" s="773" t="s">
        <v>978</v>
      </c>
      <c r="E413" s="774">
        <v>0</v>
      </c>
    </row>
    <row r="414" s="749" customFormat="1" customHeight="1" spans="1:5">
      <c r="A414" s="772"/>
      <c r="B414" s="772"/>
      <c r="C414" s="772" t="s">
        <v>594</v>
      </c>
      <c r="D414" s="773" t="s">
        <v>979</v>
      </c>
      <c r="E414" s="774">
        <v>1859</v>
      </c>
    </row>
    <row r="415" s="749" customFormat="1" customHeight="1" spans="1:5">
      <c r="A415" s="775"/>
      <c r="B415" s="775" t="s">
        <v>594</v>
      </c>
      <c r="C415" s="775"/>
      <c r="D415" s="776" t="s">
        <v>980</v>
      </c>
      <c r="E415" s="777">
        <v>597</v>
      </c>
    </row>
    <row r="416" s="529" customFormat="1" customHeight="1" spans="1:5">
      <c r="A416" s="772"/>
      <c r="B416" s="772"/>
      <c r="C416" s="772" t="s">
        <v>583</v>
      </c>
      <c r="D416" s="773" t="s">
        <v>981</v>
      </c>
      <c r="E416" s="774">
        <v>0</v>
      </c>
    </row>
    <row r="417" s="749" customFormat="1" customHeight="1" spans="1:5">
      <c r="A417" s="772"/>
      <c r="B417" s="772"/>
      <c r="C417" s="772" t="s">
        <v>594</v>
      </c>
      <c r="D417" s="773" t="s">
        <v>982</v>
      </c>
      <c r="E417" s="774">
        <v>597</v>
      </c>
    </row>
    <row r="418" s="529" customFormat="1" customHeight="1" spans="1:5">
      <c r="A418" s="778" t="s">
        <v>983</v>
      </c>
      <c r="B418" s="778"/>
      <c r="C418" s="778"/>
      <c r="D418" s="779" t="s">
        <v>984</v>
      </c>
      <c r="E418" s="780">
        <f>E419+E421+E423+E426</f>
        <v>2607</v>
      </c>
    </row>
    <row r="419" s="749" customFormat="1" customHeight="1" spans="1:5">
      <c r="A419" s="775"/>
      <c r="B419" s="775" t="s">
        <v>583</v>
      </c>
      <c r="C419" s="775"/>
      <c r="D419" s="776" t="s">
        <v>985</v>
      </c>
      <c r="E419" s="777">
        <v>0</v>
      </c>
    </row>
    <row r="420" s="529" customFormat="1" customHeight="1" spans="1:5">
      <c r="A420" s="772"/>
      <c r="B420" s="772"/>
      <c r="C420" s="772" t="s">
        <v>608</v>
      </c>
      <c r="D420" s="773" t="s">
        <v>986</v>
      </c>
      <c r="E420" s="774">
        <v>0</v>
      </c>
    </row>
    <row r="421" s="749" customFormat="1" customHeight="1" spans="1:5">
      <c r="A421" s="775"/>
      <c r="B421" s="775" t="s">
        <v>586</v>
      </c>
      <c r="C421" s="775"/>
      <c r="D421" s="776" t="s">
        <v>987</v>
      </c>
      <c r="E421" s="777">
        <v>1432</v>
      </c>
    </row>
    <row r="422" s="749" customFormat="1" customHeight="1" spans="1:5">
      <c r="A422" s="772"/>
      <c r="B422" s="772"/>
      <c r="C422" s="772" t="s">
        <v>594</v>
      </c>
      <c r="D422" s="773" t="s">
        <v>988</v>
      </c>
      <c r="E422" s="774">
        <v>1432</v>
      </c>
    </row>
    <row r="423" s="529" customFormat="1" customHeight="1" spans="1:5">
      <c r="A423" s="775"/>
      <c r="B423" s="775" t="s">
        <v>602</v>
      </c>
      <c r="C423" s="775"/>
      <c r="D423" s="776" t="s">
        <v>989</v>
      </c>
      <c r="E423" s="777">
        <v>0</v>
      </c>
    </row>
    <row r="424" s="749" customFormat="1" customHeight="1" spans="1:5">
      <c r="A424" s="772"/>
      <c r="B424" s="772"/>
      <c r="C424" s="772" t="s">
        <v>863</v>
      </c>
      <c r="D424" s="773" t="s">
        <v>990</v>
      </c>
      <c r="E424" s="774">
        <v>0</v>
      </c>
    </row>
    <row r="425" s="529" customFormat="1" customHeight="1" spans="1:5">
      <c r="A425" s="772"/>
      <c r="B425" s="772"/>
      <c r="C425" s="772" t="s">
        <v>592</v>
      </c>
      <c r="D425" s="773" t="s">
        <v>593</v>
      </c>
      <c r="E425" s="774">
        <v>0</v>
      </c>
    </row>
    <row r="426" s="749" customFormat="1" customHeight="1" spans="1:5">
      <c r="A426" s="775"/>
      <c r="B426" s="775" t="s">
        <v>594</v>
      </c>
      <c r="C426" s="775"/>
      <c r="D426" s="776" t="s">
        <v>991</v>
      </c>
      <c r="E426" s="777">
        <v>1175</v>
      </c>
    </row>
    <row r="427" s="749" customFormat="1" customHeight="1" spans="1:5">
      <c r="A427" s="772"/>
      <c r="B427" s="772"/>
      <c r="C427" s="772" t="s">
        <v>594</v>
      </c>
      <c r="D427" s="773" t="s">
        <v>992</v>
      </c>
      <c r="E427" s="774">
        <v>1175</v>
      </c>
    </row>
    <row r="428" s="529" customFormat="1" customHeight="1" spans="1:5">
      <c r="A428" s="778" t="s">
        <v>993</v>
      </c>
      <c r="B428" s="778"/>
      <c r="C428" s="778"/>
      <c r="D428" s="779" t="s">
        <v>994</v>
      </c>
      <c r="E428" s="780">
        <f>E429+E434+E436</f>
        <v>1314</v>
      </c>
    </row>
    <row r="429" s="529" customFormat="1" customHeight="1" spans="1:5">
      <c r="A429" s="775"/>
      <c r="B429" s="775" t="s">
        <v>586</v>
      </c>
      <c r="C429" s="775"/>
      <c r="D429" s="776" t="s">
        <v>995</v>
      </c>
      <c r="E429" s="777">
        <v>389</v>
      </c>
    </row>
    <row r="430" s="529" customFormat="1" customHeight="1" spans="1:5">
      <c r="A430" s="772"/>
      <c r="B430" s="772"/>
      <c r="C430" s="772" t="s">
        <v>599</v>
      </c>
      <c r="D430" s="773" t="s">
        <v>601</v>
      </c>
      <c r="E430" s="774">
        <v>0</v>
      </c>
    </row>
    <row r="431" s="529" customFormat="1" customHeight="1" spans="1:5">
      <c r="A431" s="772"/>
      <c r="B431" s="772"/>
      <c r="C431" s="772" t="s">
        <v>816</v>
      </c>
      <c r="D431" s="773" t="s">
        <v>996</v>
      </c>
      <c r="E431" s="774">
        <v>0</v>
      </c>
    </row>
    <row r="432" s="749" customFormat="1" customHeight="1" spans="1:5">
      <c r="A432" s="772"/>
      <c r="B432" s="772"/>
      <c r="C432" s="772" t="s">
        <v>592</v>
      </c>
      <c r="D432" s="773" t="s">
        <v>593</v>
      </c>
      <c r="E432" s="774">
        <v>0</v>
      </c>
    </row>
    <row r="433" s="749" customFormat="1" customHeight="1" spans="1:5">
      <c r="A433" s="772"/>
      <c r="B433" s="772"/>
      <c r="C433" s="772" t="s">
        <v>594</v>
      </c>
      <c r="D433" s="773" t="s">
        <v>997</v>
      </c>
      <c r="E433" s="774">
        <v>389</v>
      </c>
    </row>
    <row r="434" s="529" customFormat="1" customHeight="1" spans="1:5">
      <c r="A434" s="775"/>
      <c r="B434" s="775" t="s">
        <v>604</v>
      </c>
      <c r="C434" s="775"/>
      <c r="D434" s="776" t="s">
        <v>998</v>
      </c>
      <c r="E434" s="777">
        <v>725</v>
      </c>
    </row>
    <row r="435" s="749" customFormat="1" customHeight="1" spans="1:5">
      <c r="A435" s="772"/>
      <c r="B435" s="772"/>
      <c r="C435" s="772" t="s">
        <v>594</v>
      </c>
      <c r="D435" s="773" t="s">
        <v>999</v>
      </c>
      <c r="E435" s="774">
        <v>725</v>
      </c>
    </row>
    <row r="436" s="529" customFormat="1" customHeight="1" spans="1:5">
      <c r="A436" s="775"/>
      <c r="B436" s="775" t="s">
        <v>594</v>
      </c>
      <c r="C436" s="775"/>
      <c r="D436" s="776" t="s">
        <v>1000</v>
      </c>
      <c r="E436" s="777">
        <v>200</v>
      </c>
    </row>
    <row r="437" s="529" customFormat="1" customHeight="1" spans="1:5">
      <c r="A437" s="772"/>
      <c r="B437" s="772"/>
      <c r="C437" s="772" t="s">
        <v>594</v>
      </c>
      <c r="D437" s="773" t="s">
        <v>1001</v>
      </c>
      <c r="E437" s="774">
        <v>200</v>
      </c>
    </row>
    <row r="438" s="529" customFormat="1" customHeight="1" spans="1:5">
      <c r="A438" s="778" t="s">
        <v>1002</v>
      </c>
      <c r="B438" s="778"/>
      <c r="C438" s="778"/>
      <c r="D438" s="779" t="s">
        <v>1003</v>
      </c>
      <c r="E438" s="780">
        <f>E439+E442</f>
        <v>48</v>
      </c>
    </row>
    <row r="439" s="749" customFormat="1" customHeight="1" spans="1:5">
      <c r="A439" s="775"/>
      <c r="B439" s="775" t="s">
        <v>599</v>
      </c>
      <c r="C439" s="775"/>
      <c r="D439" s="776" t="s">
        <v>1004</v>
      </c>
      <c r="E439" s="777">
        <v>0</v>
      </c>
    </row>
    <row r="440" s="749" customFormat="1" customHeight="1" spans="1:5">
      <c r="A440" s="772"/>
      <c r="B440" s="772"/>
      <c r="C440" s="772" t="s">
        <v>588</v>
      </c>
      <c r="D440" s="773" t="s">
        <v>1005</v>
      </c>
      <c r="E440" s="774">
        <v>0</v>
      </c>
    </row>
    <row r="441" s="529" customFormat="1" customHeight="1" spans="1:5">
      <c r="A441" s="772"/>
      <c r="B441" s="772"/>
      <c r="C441" s="772" t="s">
        <v>594</v>
      </c>
      <c r="D441" s="773" t="s">
        <v>1006</v>
      </c>
      <c r="E441" s="774">
        <v>0</v>
      </c>
    </row>
    <row r="442" s="529" customFormat="1" customHeight="1" spans="1:5">
      <c r="A442" s="775"/>
      <c r="B442" s="775" t="s">
        <v>594</v>
      </c>
      <c r="C442" s="775"/>
      <c r="D442" s="776" t="s">
        <v>1007</v>
      </c>
      <c r="E442" s="777">
        <v>48</v>
      </c>
    </row>
    <row r="443" customHeight="1" spans="1:5">
      <c r="A443" s="772"/>
      <c r="B443" s="772"/>
      <c r="C443" s="772" t="s">
        <v>594</v>
      </c>
      <c r="D443" s="773" t="s">
        <v>1008</v>
      </c>
      <c r="E443" s="774">
        <v>48</v>
      </c>
    </row>
    <row r="444" s="529" customFormat="1" customHeight="1" spans="1:5">
      <c r="A444" s="778" t="s">
        <v>1009</v>
      </c>
      <c r="B444" s="778"/>
      <c r="C444" s="778"/>
      <c r="D444" s="779" t="s">
        <v>1010</v>
      </c>
      <c r="E444" s="780">
        <v>363</v>
      </c>
    </row>
    <row r="445" s="529" customFormat="1" customHeight="1" spans="1:5">
      <c r="A445" s="775"/>
      <c r="B445" s="775" t="s">
        <v>583</v>
      </c>
      <c r="C445" s="775"/>
      <c r="D445" s="776" t="s">
        <v>1011</v>
      </c>
      <c r="E445" s="777">
        <v>0</v>
      </c>
    </row>
    <row r="446" s="529" customFormat="1" customHeight="1" spans="1:5">
      <c r="A446" s="775"/>
      <c r="B446" s="775" t="s">
        <v>594</v>
      </c>
      <c r="C446" s="775"/>
      <c r="D446" s="776" t="s">
        <v>1012</v>
      </c>
      <c r="E446" s="777">
        <v>363</v>
      </c>
    </row>
    <row r="447" s="529" customFormat="1" customHeight="1" spans="1:5">
      <c r="A447" s="778" t="s">
        <v>1013</v>
      </c>
      <c r="B447" s="778"/>
      <c r="C447" s="778"/>
      <c r="D447" s="779" t="s">
        <v>1014</v>
      </c>
      <c r="E447" s="780">
        <f>E448+E458+E461</f>
        <v>5150</v>
      </c>
    </row>
    <row r="448" s="529" customFormat="1" customHeight="1" spans="1:5">
      <c r="A448" s="775"/>
      <c r="B448" s="775" t="s">
        <v>583</v>
      </c>
      <c r="C448" s="775"/>
      <c r="D448" s="776" t="s">
        <v>1015</v>
      </c>
      <c r="E448" s="777">
        <v>4824</v>
      </c>
    </row>
    <row r="449" customHeight="1" spans="1:5">
      <c r="A449" s="772"/>
      <c r="B449" s="772"/>
      <c r="C449" s="772" t="s">
        <v>583</v>
      </c>
      <c r="D449" s="773" t="s">
        <v>585</v>
      </c>
      <c r="E449" s="774">
        <v>1165</v>
      </c>
    </row>
    <row r="450" customHeight="1" spans="1:5">
      <c r="A450" s="772"/>
      <c r="B450" s="772"/>
      <c r="C450" s="772" t="s">
        <v>588</v>
      </c>
      <c r="D450" s="773" t="s">
        <v>1016</v>
      </c>
      <c r="E450" s="774">
        <v>0</v>
      </c>
    </row>
    <row r="451" customHeight="1" spans="1:5">
      <c r="A451" s="772"/>
      <c r="B451" s="772"/>
      <c r="C451" s="772" t="s">
        <v>604</v>
      </c>
      <c r="D451" s="773" t="s">
        <v>1017</v>
      </c>
      <c r="E451" s="774">
        <v>1031</v>
      </c>
    </row>
    <row r="452" customHeight="1" spans="1:5">
      <c r="A452" s="772"/>
      <c r="B452" s="772"/>
      <c r="C452" s="772" t="s">
        <v>727</v>
      </c>
      <c r="D452" s="773" t="s">
        <v>1018</v>
      </c>
      <c r="E452" s="774">
        <v>68</v>
      </c>
    </row>
    <row r="453" customHeight="1" spans="1:5">
      <c r="A453" s="772"/>
      <c r="B453" s="772"/>
      <c r="C453" s="772" t="s">
        <v>633</v>
      </c>
      <c r="D453" s="773" t="s">
        <v>1019</v>
      </c>
      <c r="E453" s="774">
        <v>107</v>
      </c>
    </row>
    <row r="454" customHeight="1" spans="1:5">
      <c r="A454" s="772"/>
      <c r="B454" s="772"/>
      <c r="C454" s="772" t="s">
        <v>820</v>
      </c>
      <c r="D454" s="773" t="s">
        <v>1020</v>
      </c>
      <c r="E454" s="774">
        <v>35</v>
      </c>
    </row>
    <row r="455" customHeight="1" spans="1:5">
      <c r="A455" s="772"/>
      <c r="B455" s="772"/>
      <c r="C455" s="772" t="s">
        <v>644</v>
      </c>
      <c r="D455" s="773" t="s">
        <v>1021</v>
      </c>
      <c r="E455" s="774">
        <v>32</v>
      </c>
    </row>
    <row r="456" customHeight="1" spans="1:5">
      <c r="A456" s="772"/>
      <c r="B456" s="772"/>
      <c r="C456" s="772" t="s">
        <v>592</v>
      </c>
      <c r="D456" s="773" t="s">
        <v>593</v>
      </c>
      <c r="E456" s="774">
        <v>1767</v>
      </c>
    </row>
    <row r="457" customHeight="1" spans="1:5">
      <c r="A457" s="772"/>
      <c r="B457" s="772"/>
      <c r="C457" s="772" t="s">
        <v>594</v>
      </c>
      <c r="D457" s="773" t="s">
        <v>1022</v>
      </c>
      <c r="E457" s="774">
        <v>619</v>
      </c>
    </row>
    <row r="458" s="529" customFormat="1" customHeight="1" spans="1:5">
      <c r="A458" s="775"/>
      <c r="B458" s="775" t="s">
        <v>602</v>
      </c>
      <c r="C458" s="775"/>
      <c r="D458" s="776" t="s">
        <v>1023</v>
      </c>
      <c r="E458" s="777">
        <v>88</v>
      </c>
    </row>
    <row r="459" customHeight="1" spans="1:5">
      <c r="A459" s="772"/>
      <c r="B459" s="772"/>
      <c r="C459" s="772" t="s">
        <v>588</v>
      </c>
      <c r="D459" s="773" t="s">
        <v>1024</v>
      </c>
      <c r="E459" s="774">
        <v>80</v>
      </c>
    </row>
    <row r="460" customHeight="1" spans="1:5">
      <c r="A460" s="772"/>
      <c r="B460" s="772"/>
      <c r="C460" s="772" t="s">
        <v>727</v>
      </c>
      <c r="D460" s="773" t="s">
        <v>1025</v>
      </c>
      <c r="E460" s="774">
        <v>8</v>
      </c>
    </row>
    <row r="461" s="529" customFormat="1" customHeight="1" spans="1:5">
      <c r="A461" s="775"/>
      <c r="B461" s="775" t="s">
        <v>594</v>
      </c>
      <c r="C461" s="775"/>
      <c r="D461" s="776" t="s">
        <v>1026</v>
      </c>
      <c r="E461" s="777">
        <v>238</v>
      </c>
    </row>
    <row r="462" customFormat="1" customHeight="1" spans="1:5">
      <c r="A462" s="772"/>
      <c r="B462" s="772"/>
      <c r="C462" s="772" t="s">
        <v>594</v>
      </c>
      <c r="D462" s="773" t="s">
        <v>1027</v>
      </c>
      <c r="E462" s="774">
        <v>238</v>
      </c>
    </row>
    <row r="463" s="529" customFormat="1" customHeight="1" spans="1:5">
      <c r="A463" s="778" t="s">
        <v>1028</v>
      </c>
      <c r="B463" s="778"/>
      <c r="C463" s="778"/>
      <c r="D463" s="779" t="s">
        <v>1029</v>
      </c>
      <c r="E463" s="780">
        <f>E469+E472+E464</f>
        <v>32042</v>
      </c>
    </row>
    <row r="464" s="529" customFormat="1" customHeight="1" spans="1:5">
      <c r="A464" s="775"/>
      <c r="B464" s="775" t="s">
        <v>583</v>
      </c>
      <c r="C464" s="775"/>
      <c r="D464" s="776" t="s">
        <v>1030</v>
      </c>
      <c r="E464" s="777">
        <v>1809</v>
      </c>
    </row>
    <row r="465" customHeight="1" spans="1:5">
      <c r="A465" s="772"/>
      <c r="B465" s="772"/>
      <c r="C465" s="772" t="s">
        <v>599</v>
      </c>
      <c r="D465" s="773" t="s">
        <v>1031</v>
      </c>
      <c r="E465" s="774">
        <v>0</v>
      </c>
    </row>
    <row r="466" customHeight="1" spans="1:5">
      <c r="A466" s="772"/>
      <c r="B466" s="772"/>
      <c r="C466" s="772" t="s">
        <v>608</v>
      </c>
      <c r="D466" s="773" t="s">
        <v>1032</v>
      </c>
      <c r="E466" s="774">
        <v>0</v>
      </c>
    </row>
    <row r="467" customHeight="1" spans="1:5">
      <c r="A467" s="772"/>
      <c r="B467" s="772"/>
      <c r="C467" s="772" t="s">
        <v>621</v>
      </c>
      <c r="D467" s="773" t="s">
        <v>1033</v>
      </c>
      <c r="E467" s="774">
        <v>1809</v>
      </c>
    </row>
    <row r="468" customHeight="1" spans="1:5">
      <c r="A468" s="772"/>
      <c r="B468" s="772"/>
      <c r="C468" s="772" t="s">
        <v>594</v>
      </c>
      <c r="D468" s="773" t="s">
        <v>1034</v>
      </c>
      <c r="E468" s="774">
        <v>0</v>
      </c>
    </row>
    <row r="469" s="529" customFormat="1" customHeight="1" spans="1:5">
      <c r="A469" s="775"/>
      <c r="B469" s="775" t="s">
        <v>586</v>
      </c>
      <c r="C469" s="775"/>
      <c r="D469" s="776" t="s">
        <v>1035</v>
      </c>
      <c r="E469" s="777">
        <v>29910</v>
      </c>
    </row>
    <row r="470" customHeight="1" spans="1:5">
      <c r="A470" s="772"/>
      <c r="B470" s="772"/>
      <c r="C470" s="772" t="s">
        <v>583</v>
      </c>
      <c r="D470" s="773" t="s">
        <v>1036</v>
      </c>
      <c r="E470" s="774">
        <v>11910</v>
      </c>
    </row>
    <row r="471" customHeight="1" spans="1:5">
      <c r="A471" s="772"/>
      <c r="B471" s="772"/>
      <c r="C471" s="772" t="s">
        <v>599</v>
      </c>
      <c r="D471" s="773" t="s">
        <v>1037</v>
      </c>
      <c r="E471" s="774">
        <v>18000</v>
      </c>
    </row>
    <row r="472" s="529" customFormat="1" customHeight="1" spans="1:5">
      <c r="A472" s="775"/>
      <c r="B472" s="775" t="s">
        <v>599</v>
      </c>
      <c r="C472" s="775"/>
      <c r="D472" s="776" t="s">
        <v>1038</v>
      </c>
      <c r="E472" s="777">
        <v>323</v>
      </c>
    </row>
    <row r="473" customHeight="1" spans="1:5">
      <c r="A473" s="772"/>
      <c r="B473" s="772"/>
      <c r="C473" s="772" t="s">
        <v>594</v>
      </c>
      <c r="D473" s="773" t="s">
        <v>1039</v>
      </c>
      <c r="E473" s="774">
        <v>323</v>
      </c>
    </row>
    <row r="474" s="529" customFormat="1" customHeight="1" spans="1:5">
      <c r="A474" s="778" t="s">
        <v>1040</v>
      </c>
      <c r="B474" s="778"/>
      <c r="C474" s="778"/>
      <c r="D474" s="779" t="s">
        <v>1041</v>
      </c>
      <c r="E474" s="780">
        <v>300</v>
      </c>
    </row>
    <row r="475" s="529" customFormat="1" customHeight="1" spans="1:5">
      <c r="A475" s="775"/>
      <c r="B475" s="775" t="s">
        <v>583</v>
      </c>
      <c r="C475" s="775"/>
      <c r="D475" s="776" t="s">
        <v>1042</v>
      </c>
      <c r="E475" s="777">
        <v>300</v>
      </c>
    </row>
    <row r="476" customHeight="1" spans="1:5">
      <c r="A476" s="772"/>
      <c r="B476" s="772"/>
      <c r="C476" s="772" t="s">
        <v>877</v>
      </c>
      <c r="D476" s="773" t="s">
        <v>1043</v>
      </c>
      <c r="E476" s="774">
        <v>0</v>
      </c>
    </row>
    <row r="477" customHeight="1" spans="1:5">
      <c r="A477" s="772"/>
      <c r="B477" s="772"/>
      <c r="C477" s="772" t="s">
        <v>594</v>
      </c>
      <c r="D477" s="773" t="s">
        <v>1044</v>
      </c>
      <c r="E477" s="774">
        <v>300</v>
      </c>
    </row>
    <row r="478" s="529" customFormat="1" customHeight="1" spans="1:5">
      <c r="A478" s="775"/>
      <c r="B478" s="775" t="s">
        <v>588</v>
      </c>
      <c r="C478" s="775"/>
      <c r="D478" s="776" t="s">
        <v>1045</v>
      </c>
      <c r="E478" s="777">
        <v>0</v>
      </c>
    </row>
    <row r="479" customHeight="1" spans="1:5">
      <c r="A479" s="772"/>
      <c r="B479" s="772"/>
      <c r="C479" s="772" t="s">
        <v>594</v>
      </c>
      <c r="D479" s="773" t="s">
        <v>1046</v>
      </c>
      <c r="E479" s="774">
        <v>0</v>
      </c>
    </row>
    <row r="480" s="529" customFormat="1" customHeight="1" spans="1:5">
      <c r="A480" s="778" t="s">
        <v>1047</v>
      </c>
      <c r="B480" s="778"/>
      <c r="C480" s="778"/>
      <c r="D480" s="779" t="s">
        <v>1048</v>
      </c>
      <c r="E480" s="780">
        <f>E481+E492+E496+E499</f>
        <v>5541</v>
      </c>
    </row>
    <row r="481" s="529" customFormat="1" customHeight="1" spans="1:5">
      <c r="A481" s="775"/>
      <c r="B481" s="775" t="s">
        <v>583</v>
      </c>
      <c r="C481" s="775"/>
      <c r="D481" s="776" t="s">
        <v>1049</v>
      </c>
      <c r="E481" s="777">
        <v>4294</v>
      </c>
    </row>
    <row r="482" customHeight="1" spans="1:5">
      <c r="A482" s="772"/>
      <c r="B482" s="772"/>
      <c r="C482" s="772" t="s">
        <v>583</v>
      </c>
      <c r="D482" s="773" t="s">
        <v>585</v>
      </c>
      <c r="E482" s="774">
        <v>674</v>
      </c>
    </row>
    <row r="483" customHeight="1" spans="1:5">
      <c r="A483" s="772"/>
      <c r="B483" s="772"/>
      <c r="C483" s="772" t="s">
        <v>586</v>
      </c>
      <c r="D483" s="773" t="s">
        <v>587</v>
      </c>
      <c r="E483" s="774">
        <v>0</v>
      </c>
    </row>
    <row r="484" customHeight="1" spans="1:5">
      <c r="A484" s="772"/>
      <c r="B484" s="772"/>
      <c r="C484" s="772" t="s">
        <v>599</v>
      </c>
      <c r="D484" s="773" t="s">
        <v>601</v>
      </c>
      <c r="E484" s="774">
        <v>22</v>
      </c>
    </row>
    <row r="485" customHeight="1" spans="1:5">
      <c r="A485" s="772"/>
      <c r="B485" s="772"/>
      <c r="C485" s="772" t="s">
        <v>588</v>
      </c>
      <c r="D485" s="773" t="s">
        <v>1050</v>
      </c>
      <c r="E485" s="774">
        <v>116</v>
      </c>
    </row>
    <row r="486" customHeight="1" spans="1:5">
      <c r="A486" s="772"/>
      <c r="B486" s="772"/>
      <c r="C486" s="772" t="s">
        <v>602</v>
      </c>
      <c r="D486" s="773" t="s">
        <v>1051</v>
      </c>
      <c r="E486" s="774">
        <v>5</v>
      </c>
    </row>
    <row r="487" customHeight="1" spans="1:5">
      <c r="A487" s="772"/>
      <c r="B487" s="772"/>
      <c r="C487" s="772" t="s">
        <v>604</v>
      </c>
      <c r="D487" s="773" t="s">
        <v>1052</v>
      </c>
      <c r="E487" s="774">
        <v>90</v>
      </c>
    </row>
    <row r="488" customHeight="1" spans="1:5">
      <c r="A488" s="772"/>
      <c r="B488" s="772"/>
      <c r="C488" s="772" t="s">
        <v>608</v>
      </c>
      <c r="D488" s="773" t="s">
        <v>1053</v>
      </c>
      <c r="E488" s="774">
        <v>1076</v>
      </c>
    </row>
    <row r="489" customHeight="1" spans="1:5">
      <c r="A489" s="772"/>
      <c r="B489" s="772"/>
      <c r="C489" s="772" t="s">
        <v>727</v>
      </c>
      <c r="D489" s="773" t="s">
        <v>1054</v>
      </c>
      <c r="E489" s="774">
        <v>215</v>
      </c>
    </row>
    <row r="490" customHeight="1" spans="1:5">
      <c r="A490" s="772"/>
      <c r="B490" s="772"/>
      <c r="C490" s="772" t="s">
        <v>592</v>
      </c>
      <c r="D490" s="773" t="s">
        <v>593</v>
      </c>
      <c r="E490" s="774">
        <v>1533</v>
      </c>
    </row>
    <row r="491" customHeight="1" spans="1:5">
      <c r="A491" s="772"/>
      <c r="B491" s="772"/>
      <c r="C491" s="772" t="s">
        <v>594</v>
      </c>
      <c r="D491" s="773" t="s">
        <v>1055</v>
      </c>
      <c r="E491" s="774">
        <v>563</v>
      </c>
    </row>
    <row r="492" s="529" customFormat="1" customHeight="1" spans="1:5">
      <c r="A492" s="775"/>
      <c r="B492" s="775" t="s">
        <v>586</v>
      </c>
      <c r="C492" s="775"/>
      <c r="D492" s="776" t="s">
        <v>1056</v>
      </c>
      <c r="E492" s="777">
        <v>892</v>
      </c>
    </row>
    <row r="493" customHeight="1" spans="1:5">
      <c r="A493" s="772"/>
      <c r="B493" s="772"/>
      <c r="C493" s="772" t="s">
        <v>583</v>
      </c>
      <c r="D493" s="773" t="s">
        <v>585</v>
      </c>
      <c r="E493" s="774">
        <v>822</v>
      </c>
    </row>
    <row r="494" customHeight="1" spans="1:5">
      <c r="A494" s="772"/>
      <c r="B494" s="772"/>
      <c r="C494" s="772" t="s">
        <v>588</v>
      </c>
      <c r="D494" s="773" t="s">
        <v>1057</v>
      </c>
      <c r="E494" s="774">
        <v>0</v>
      </c>
    </row>
    <row r="495" customFormat="1" customHeight="1" spans="1:5">
      <c r="A495" s="772"/>
      <c r="B495" s="772"/>
      <c r="C495" s="772" t="s">
        <v>594</v>
      </c>
      <c r="D495" s="773" t="s">
        <v>1058</v>
      </c>
      <c r="E495" s="774">
        <v>70</v>
      </c>
    </row>
    <row r="496" s="529" customFormat="1" customHeight="1" spans="1:5">
      <c r="A496" s="775"/>
      <c r="B496" s="775" t="s">
        <v>590</v>
      </c>
      <c r="C496" s="775"/>
      <c r="D496" s="776" t="s">
        <v>1059</v>
      </c>
      <c r="E496" s="777">
        <v>131</v>
      </c>
    </row>
    <row r="497" customHeight="1" spans="1:5">
      <c r="A497" s="772"/>
      <c r="B497" s="772"/>
      <c r="C497" s="772" t="s">
        <v>599</v>
      </c>
      <c r="D497" s="773" t="s">
        <v>1060</v>
      </c>
      <c r="E497" s="774">
        <v>47</v>
      </c>
    </row>
    <row r="498" customHeight="1" spans="1:5">
      <c r="A498" s="772"/>
      <c r="B498" s="772"/>
      <c r="C498" s="772" t="s">
        <v>594</v>
      </c>
      <c r="D498" s="773" t="s">
        <v>1061</v>
      </c>
      <c r="E498" s="774">
        <v>84</v>
      </c>
    </row>
    <row r="499" s="529" customFormat="1" customHeight="1" spans="1:5">
      <c r="A499" s="775"/>
      <c r="B499" s="775" t="s">
        <v>594</v>
      </c>
      <c r="C499" s="775"/>
      <c r="D499" s="776" t="s">
        <v>1062</v>
      </c>
      <c r="E499" s="777">
        <v>224</v>
      </c>
    </row>
    <row r="500" customHeight="1" spans="1:5">
      <c r="A500" s="772"/>
      <c r="B500" s="772"/>
      <c r="C500" s="772" t="s">
        <v>594</v>
      </c>
      <c r="D500" s="773" t="s">
        <v>1063</v>
      </c>
      <c r="E500" s="774">
        <v>224</v>
      </c>
    </row>
    <row r="501" s="529" customFormat="1" customHeight="1" spans="1:5">
      <c r="A501" s="778" t="s">
        <v>1064</v>
      </c>
      <c r="B501" s="778"/>
      <c r="C501" s="778"/>
      <c r="D501" s="779" t="s">
        <v>1065</v>
      </c>
      <c r="E501" s="780">
        <v>8500</v>
      </c>
    </row>
    <row r="502" s="529" customFormat="1" customHeight="1" spans="1:5">
      <c r="A502" s="778" t="s">
        <v>1066</v>
      </c>
      <c r="B502" s="778"/>
      <c r="C502" s="778"/>
      <c r="D502" s="779" t="s">
        <v>1067</v>
      </c>
      <c r="E502" s="780">
        <v>32</v>
      </c>
    </row>
    <row r="503" s="529" customFormat="1" customHeight="1" spans="1:5">
      <c r="A503" s="775"/>
      <c r="B503" s="775" t="s">
        <v>586</v>
      </c>
      <c r="C503" s="775"/>
      <c r="D503" s="776" t="s">
        <v>1068</v>
      </c>
      <c r="E503" s="777">
        <v>0</v>
      </c>
    </row>
    <row r="504" s="529" customFormat="1" customHeight="1" spans="1:5">
      <c r="A504" s="772"/>
      <c r="B504" s="772"/>
      <c r="C504" s="772" t="s">
        <v>583</v>
      </c>
      <c r="D504" s="773" t="s">
        <v>1069</v>
      </c>
      <c r="E504" s="774">
        <v>0</v>
      </c>
    </row>
    <row r="505" s="529" customFormat="1" customHeight="1" spans="1:5">
      <c r="A505" s="775"/>
      <c r="B505" s="775" t="s">
        <v>594</v>
      </c>
      <c r="C505" s="775"/>
      <c r="D505" s="776" t="s">
        <v>1012</v>
      </c>
      <c r="E505" s="777">
        <v>32</v>
      </c>
    </row>
    <row r="506" customHeight="1" spans="1:5">
      <c r="A506" s="772"/>
      <c r="B506" s="772"/>
      <c r="C506" s="772" t="s">
        <v>594</v>
      </c>
      <c r="D506" s="773" t="s">
        <v>1070</v>
      </c>
      <c r="E506" s="774">
        <v>32</v>
      </c>
    </row>
    <row r="507" s="529" customFormat="1" customHeight="1" spans="1:5">
      <c r="A507" s="778" t="s">
        <v>1071</v>
      </c>
      <c r="B507" s="778"/>
      <c r="C507" s="778"/>
      <c r="D507" s="779" t="s">
        <v>1072</v>
      </c>
      <c r="E507" s="780">
        <v>32107</v>
      </c>
    </row>
    <row r="508" s="529" customFormat="1" customHeight="1" spans="1:5">
      <c r="A508" s="775"/>
      <c r="B508" s="775" t="s">
        <v>599</v>
      </c>
      <c r="C508" s="775"/>
      <c r="D508" s="776" t="s">
        <v>1073</v>
      </c>
      <c r="E508" s="777">
        <v>32107</v>
      </c>
    </row>
    <row r="509" customHeight="1" spans="1:5">
      <c r="A509" s="772"/>
      <c r="B509" s="772"/>
      <c r="C509" s="772" t="s">
        <v>583</v>
      </c>
      <c r="D509" s="773" t="s">
        <v>1074</v>
      </c>
      <c r="E509" s="774">
        <v>32107</v>
      </c>
    </row>
    <row r="510" s="529" customFormat="1" customHeight="1" spans="1:5">
      <c r="A510" s="778" t="s">
        <v>1075</v>
      </c>
      <c r="B510" s="778"/>
      <c r="C510" s="778"/>
      <c r="D510" s="779" t="s">
        <v>1076</v>
      </c>
      <c r="E510" s="780">
        <v>10606</v>
      </c>
    </row>
    <row r="511" s="529" customFormat="1" customHeight="1" spans="1:5">
      <c r="A511" s="775"/>
      <c r="B511" s="775" t="s">
        <v>599</v>
      </c>
      <c r="C511" s="775"/>
      <c r="D511" s="776" t="s">
        <v>1077</v>
      </c>
      <c r="E511" s="777">
        <v>10606</v>
      </c>
    </row>
    <row r="512" customHeight="1" spans="1:5">
      <c r="A512" s="772"/>
      <c r="B512" s="772"/>
      <c r="C512" s="772" t="s">
        <v>583</v>
      </c>
      <c r="D512" s="773" t="s">
        <v>1078</v>
      </c>
      <c r="E512" s="774">
        <v>10606</v>
      </c>
    </row>
  </sheetData>
  <autoFilter xmlns:etc="http://www.wps.cn/officeDocument/2017/etCustomData" ref="A4:E512" etc:filterBottomFollowUsedRange="0">
    <extLst/>
  </autoFilter>
  <mergeCells count="3">
    <mergeCell ref="A1:C1"/>
    <mergeCell ref="A2:E2"/>
    <mergeCell ref="A3:E3"/>
  </mergeCells>
  <printOptions horizontalCentered="1"/>
  <pageMargins left="0.393055555555556" right="0.393055555555556" top="0.393055555555556" bottom="0.0777777777777778" header="0.5" footer="0.118055555555556"/>
  <pageSetup paperSize="9"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
  <sheetViews>
    <sheetView workbookViewId="0">
      <selection activeCell="G15" sqref="G15"/>
    </sheetView>
  </sheetViews>
  <sheetFormatPr defaultColWidth="9.42857142857143" defaultRowHeight="12" outlineLevelCol="2"/>
  <cols>
    <col min="1" max="1" width="9.09523809523809" style="723" customWidth="1"/>
    <col min="2" max="2" width="64.6" style="721" customWidth="1"/>
    <col min="3" max="3" width="18.0952380952381" style="720" customWidth="1"/>
    <col min="4" max="16384" width="9.42857142857143" style="720"/>
  </cols>
  <sheetData>
    <row r="1" s="720" customFormat="1" ht="21" customHeight="1" spans="1:3">
      <c r="A1" s="724" t="s">
        <v>1079</v>
      </c>
      <c r="B1" s="724"/>
      <c r="C1" s="724"/>
    </row>
    <row r="2" s="720" customFormat="1" ht="28" customHeight="1" spans="1:3">
      <c r="A2" s="725" t="s">
        <v>1080</v>
      </c>
      <c r="B2" s="726"/>
      <c r="C2" s="725"/>
    </row>
    <row r="3" s="720" customFormat="1" ht="21" customHeight="1" spans="1:3">
      <c r="A3" s="727"/>
      <c r="B3" s="728" t="s">
        <v>1081</v>
      </c>
      <c r="C3" s="729" t="s">
        <v>285</v>
      </c>
    </row>
    <row r="4" s="721" customFormat="1" ht="17" customHeight="1" spans="1:3">
      <c r="A4" s="730" t="s">
        <v>1082</v>
      </c>
      <c r="B4" s="730" t="s">
        <v>1083</v>
      </c>
      <c r="C4" s="730" t="s">
        <v>1084</v>
      </c>
    </row>
    <row r="5" s="722" customFormat="1" ht="17" customHeight="1" spans="1:3">
      <c r="A5" s="731" t="s">
        <v>1085</v>
      </c>
      <c r="B5" s="732"/>
      <c r="C5" s="733">
        <f>C6+C10+C13+C17+C23</f>
        <v>39609</v>
      </c>
    </row>
    <row r="6" s="722" customFormat="1" ht="17" customHeight="1" spans="1:3">
      <c r="A6" s="734" t="s">
        <v>1086</v>
      </c>
      <c r="B6" s="734"/>
      <c r="C6" s="733">
        <f>SUM(C7:C9)</f>
        <v>14633</v>
      </c>
    </row>
    <row r="7" s="722" customFormat="1" ht="17" customHeight="1" spans="1:3">
      <c r="A7" s="735">
        <v>1</v>
      </c>
      <c r="B7" s="736" t="s">
        <v>1087</v>
      </c>
      <c r="C7" s="737">
        <v>12000</v>
      </c>
    </row>
    <row r="8" s="722" customFormat="1" ht="17" customHeight="1" spans="1:3">
      <c r="A8" s="735">
        <v>2</v>
      </c>
      <c r="B8" s="570" t="s">
        <v>1088</v>
      </c>
      <c r="C8" s="737">
        <v>2104</v>
      </c>
    </row>
    <row r="9" s="722" customFormat="1" ht="17" customHeight="1" spans="1:3">
      <c r="A9" s="735">
        <v>3</v>
      </c>
      <c r="B9" s="738" t="s">
        <v>1089</v>
      </c>
      <c r="C9" s="737">
        <v>529</v>
      </c>
    </row>
    <row r="10" s="722" customFormat="1" ht="17" customHeight="1" spans="1:3">
      <c r="A10" s="739" t="s">
        <v>1090</v>
      </c>
      <c r="B10" s="732"/>
      <c r="C10" s="733">
        <f>SUM(C11:C12)</f>
        <v>1770</v>
      </c>
    </row>
    <row r="11" s="722" customFormat="1" ht="17" customHeight="1" spans="1:3">
      <c r="A11" s="735">
        <v>1</v>
      </c>
      <c r="B11" s="740" t="s">
        <v>1091</v>
      </c>
      <c r="C11" s="737">
        <v>1270</v>
      </c>
    </row>
    <row r="12" s="722" customFormat="1" ht="17" customHeight="1" spans="1:3">
      <c r="A12" s="735">
        <v>2</v>
      </c>
      <c r="B12" s="570" t="s">
        <v>1092</v>
      </c>
      <c r="C12" s="737">
        <v>500</v>
      </c>
    </row>
    <row r="13" s="722" customFormat="1" ht="17" customHeight="1" spans="1:3">
      <c r="A13" s="741" t="s">
        <v>1093</v>
      </c>
      <c r="B13" s="732"/>
      <c r="C13" s="733">
        <f>SUM(C14:C16)</f>
        <v>2350</v>
      </c>
    </row>
    <row r="14" s="722" customFormat="1" ht="17" customHeight="1" spans="1:3">
      <c r="A14" s="735">
        <v>1</v>
      </c>
      <c r="B14" s="742" t="s">
        <v>1094</v>
      </c>
      <c r="C14" s="737">
        <v>1450</v>
      </c>
    </row>
    <row r="15" s="722" customFormat="1" ht="17" customHeight="1" spans="1:3">
      <c r="A15" s="735">
        <v>2</v>
      </c>
      <c r="B15" s="742" t="s">
        <v>1095</v>
      </c>
      <c r="C15" s="737">
        <v>800</v>
      </c>
    </row>
    <row r="16" s="722" customFormat="1" ht="17" customHeight="1" spans="1:3">
      <c r="A16" s="735">
        <v>3</v>
      </c>
      <c r="B16" s="743" t="s">
        <v>1096</v>
      </c>
      <c r="C16" s="737">
        <v>100</v>
      </c>
    </row>
    <row r="17" s="722" customFormat="1" ht="17" customHeight="1" spans="1:3">
      <c r="A17" s="741" t="s">
        <v>1097</v>
      </c>
      <c r="B17" s="732"/>
      <c r="C17" s="733">
        <f>SUM(C18:C22)</f>
        <v>19656</v>
      </c>
    </row>
    <row r="18" s="722" customFormat="1" ht="17" customHeight="1" spans="1:3">
      <c r="A18" s="735">
        <v>1</v>
      </c>
      <c r="B18" s="744" t="s">
        <v>1098</v>
      </c>
      <c r="C18" s="737">
        <v>11944</v>
      </c>
    </row>
    <row r="19" s="722" customFormat="1" ht="17" customHeight="1" spans="1:3">
      <c r="A19" s="735">
        <v>2</v>
      </c>
      <c r="B19" s="745" t="s">
        <v>1099</v>
      </c>
      <c r="C19" s="737">
        <v>2200</v>
      </c>
    </row>
    <row r="20" s="722" customFormat="1" ht="17" customHeight="1" spans="1:3">
      <c r="A20" s="735">
        <v>3</v>
      </c>
      <c r="B20" s="745" t="s">
        <v>1100</v>
      </c>
      <c r="C20" s="737">
        <v>2400</v>
      </c>
    </row>
    <row r="21" s="722" customFormat="1" ht="17" customHeight="1" spans="1:3">
      <c r="A21" s="735">
        <v>4</v>
      </c>
      <c r="B21" s="745" t="s">
        <v>1101</v>
      </c>
      <c r="C21" s="737">
        <v>2045</v>
      </c>
    </row>
    <row r="22" s="722" customFormat="1" ht="17" customHeight="1" spans="1:3">
      <c r="A22" s="735">
        <v>5</v>
      </c>
      <c r="B22" s="745" t="s">
        <v>1102</v>
      </c>
      <c r="C22" s="737">
        <v>1067</v>
      </c>
    </row>
    <row r="23" s="722" customFormat="1" ht="17" customHeight="1" spans="1:3">
      <c r="A23" s="741" t="s">
        <v>1103</v>
      </c>
      <c r="B23" s="732"/>
      <c r="C23" s="733">
        <f>SUM(C24:C24)</f>
        <v>1200</v>
      </c>
    </row>
    <row r="24" s="722" customFormat="1" ht="17" customHeight="1" spans="1:3">
      <c r="A24" s="735">
        <v>1</v>
      </c>
      <c r="B24" s="746" t="s">
        <v>1104</v>
      </c>
      <c r="C24" s="737">
        <v>1200</v>
      </c>
    </row>
  </sheetData>
  <mergeCells count="8">
    <mergeCell ref="A1:C1"/>
    <mergeCell ref="A2:C2"/>
    <mergeCell ref="A5:B5"/>
    <mergeCell ref="A6:B6"/>
    <mergeCell ref="A10:B10"/>
    <mergeCell ref="A13:B13"/>
    <mergeCell ref="A17:B17"/>
    <mergeCell ref="A23:B23"/>
  </mergeCells>
  <printOptions horizontalCentered="1"/>
  <pageMargins left="0.393055555555556" right="0.393055555555556" top="0.393055555555556" bottom="0.196527777777778" header="0.393055555555556" footer="0.235416666666667"/>
  <pageSetup paperSize="9"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showZeros="0" workbookViewId="0">
      <pane ySplit="5" topLeftCell="A6" activePane="bottomLeft" state="frozen"/>
      <selection/>
      <selection pane="bottomLeft" activeCell="C15" sqref="C15"/>
    </sheetView>
  </sheetViews>
  <sheetFormatPr defaultColWidth="10" defaultRowHeight="14.25"/>
  <cols>
    <col min="1" max="1" width="46.9809523809524" style="701" customWidth="1"/>
    <col min="2" max="3" width="12.7809523809524" style="701" customWidth="1"/>
    <col min="4" max="5" width="12.7809523809524" style="714" customWidth="1"/>
    <col min="6" max="6" width="10.7809523809524" style="714" customWidth="1"/>
    <col min="7" max="7" width="10.7809523809524" style="701" customWidth="1"/>
    <col min="8" max="9" width="10.552380952381" style="701" customWidth="1"/>
    <col min="10" max="16384" width="10" style="701"/>
  </cols>
  <sheetData>
    <row r="1" s="661" customFormat="1" ht="21" customHeight="1" spans="1:7">
      <c r="A1" s="665" t="s">
        <v>1105</v>
      </c>
      <c r="B1" s="666"/>
      <c r="C1" s="666"/>
      <c r="D1" s="715"/>
      <c r="E1" s="715"/>
      <c r="F1" s="715"/>
      <c r="G1" s="666"/>
    </row>
    <row r="2" s="698" customFormat="1" ht="24.75" customHeight="1" spans="1:7">
      <c r="A2" s="264" t="s">
        <v>1106</v>
      </c>
      <c r="B2" s="264"/>
      <c r="C2" s="264"/>
      <c r="D2" s="264"/>
      <c r="E2" s="264"/>
      <c r="F2" s="264"/>
      <c r="G2" s="264"/>
    </row>
    <row r="3" s="663" customFormat="1" ht="27" customHeight="1" spans="1:7">
      <c r="A3" s="667"/>
      <c r="B3" s="668"/>
      <c r="C3" s="668"/>
      <c r="D3" s="716"/>
      <c r="E3" s="716"/>
      <c r="F3" s="716"/>
      <c r="G3" s="560" t="s">
        <v>285</v>
      </c>
    </row>
    <row r="4" s="700" customFormat="1" ht="36" customHeight="1" spans="1:7">
      <c r="A4" s="562" t="s">
        <v>1107</v>
      </c>
      <c r="B4" s="353" t="s">
        <v>287</v>
      </c>
      <c r="C4" s="353" t="s">
        <v>288</v>
      </c>
      <c r="D4" s="717" t="s">
        <v>289</v>
      </c>
      <c r="E4" s="353" t="s">
        <v>290</v>
      </c>
      <c r="F4" s="353"/>
      <c r="G4" s="670"/>
    </row>
    <row r="5" s="700" customFormat="1" ht="42" customHeight="1" spans="1:7">
      <c r="A5" s="562"/>
      <c r="B5" s="353"/>
      <c r="C5" s="353"/>
      <c r="D5" s="717"/>
      <c r="E5" s="353" t="s">
        <v>291</v>
      </c>
      <c r="F5" s="353" t="s">
        <v>292</v>
      </c>
      <c r="G5" s="353" t="s">
        <v>293</v>
      </c>
    </row>
    <row r="6" s="701" customFormat="1" ht="42" customHeight="1" spans="1:7">
      <c r="A6" s="604" t="s">
        <v>1108</v>
      </c>
      <c r="B6" s="613">
        <v>404222</v>
      </c>
      <c r="C6" s="602">
        <v>800000</v>
      </c>
      <c r="D6" s="690">
        <v>454282</v>
      </c>
      <c r="E6" s="690">
        <v>404820</v>
      </c>
      <c r="F6" s="364">
        <f t="shared" ref="F6:F13" si="0">E6/D6</f>
        <v>0.891120493437997</v>
      </c>
      <c r="G6" s="364">
        <f t="shared" ref="G6:G13" si="1">(E6-B6)/B6</f>
        <v>0.00147938509037113</v>
      </c>
    </row>
    <row r="7" s="701" customFormat="1" ht="42" customHeight="1" spans="1:7">
      <c r="A7" s="604" t="s">
        <v>1109</v>
      </c>
      <c r="B7" s="613">
        <v>384</v>
      </c>
      <c r="C7" s="602">
        <v>200</v>
      </c>
      <c r="D7" s="690">
        <v>314</v>
      </c>
      <c r="E7" s="690">
        <v>446</v>
      </c>
      <c r="F7" s="364">
        <f t="shared" si="0"/>
        <v>1.4203821656051</v>
      </c>
      <c r="G7" s="364">
        <f t="shared" si="1"/>
        <v>0.161458333333333</v>
      </c>
    </row>
    <row r="8" s="701" customFormat="1" ht="42" customHeight="1" spans="1:7">
      <c r="A8" s="604" t="s">
        <v>1110</v>
      </c>
      <c r="B8" s="613">
        <v>29486</v>
      </c>
      <c r="C8" s="602">
        <v>26000</v>
      </c>
      <c r="D8" s="690">
        <v>70000</v>
      </c>
      <c r="E8" s="690">
        <v>58325</v>
      </c>
      <c r="F8" s="364">
        <f t="shared" si="0"/>
        <v>0.833214285714286</v>
      </c>
      <c r="G8" s="364">
        <f t="shared" si="1"/>
        <v>0.978057383164892</v>
      </c>
    </row>
    <row r="9" s="701" customFormat="1" ht="42" customHeight="1" spans="1:7">
      <c r="A9" s="604" t="s">
        <v>1111</v>
      </c>
      <c r="B9" s="613">
        <v>1012</v>
      </c>
      <c r="C9" s="602">
        <v>1000</v>
      </c>
      <c r="D9" s="690">
        <v>1432</v>
      </c>
      <c r="E9" s="690">
        <v>1524</v>
      </c>
      <c r="F9" s="364">
        <f t="shared" si="0"/>
        <v>1.06424581005587</v>
      </c>
      <c r="G9" s="364">
        <f t="shared" si="1"/>
        <v>0.505928853754941</v>
      </c>
    </row>
    <row r="10" s="701" customFormat="1" ht="42" customHeight="1" spans="1:7">
      <c r="A10" s="603" t="s">
        <v>1112</v>
      </c>
      <c r="B10" s="613">
        <v>0</v>
      </c>
      <c r="C10" s="613">
        <v>0</v>
      </c>
      <c r="D10" s="690">
        <v>0</v>
      </c>
      <c r="E10" s="690"/>
      <c r="F10" s="718">
        <v>0</v>
      </c>
      <c r="G10" s="364">
        <v>0</v>
      </c>
    </row>
    <row r="11" s="701" customFormat="1" ht="42" customHeight="1" spans="1:7">
      <c r="A11" s="603" t="s">
        <v>1113</v>
      </c>
      <c r="B11" s="613"/>
      <c r="C11" s="613"/>
      <c r="D11" s="690"/>
      <c r="E11" s="690"/>
      <c r="F11" s="718">
        <v>0</v>
      </c>
      <c r="G11" s="364">
        <v>0</v>
      </c>
    </row>
    <row r="12" s="701" customFormat="1" ht="42" customHeight="1" spans="1:7">
      <c r="A12" s="604" t="s">
        <v>1114</v>
      </c>
      <c r="B12" s="613">
        <v>39432</v>
      </c>
      <c r="C12" s="602">
        <v>40432</v>
      </c>
      <c r="D12" s="690">
        <v>86799</v>
      </c>
      <c r="E12" s="690">
        <v>86799</v>
      </c>
      <c r="F12" s="364">
        <f>E12/D12</f>
        <v>1</v>
      </c>
      <c r="G12" s="364">
        <f t="shared" si="1"/>
        <v>1.20123250152161</v>
      </c>
    </row>
    <row r="13" s="700" customFormat="1" ht="42" customHeight="1" spans="1:7">
      <c r="A13" s="605" t="s">
        <v>318</v>
      </c>
      <c r="B13" s="646">
        <f>SUM(B6:B12)</f>
        <v>474536</v>
      </c>
      <c r="C13" s="646">
        <f>SUM(C6:C12)</f>
        <v>867632</v>
      </c>
      <c r="D13" s="646">
        <f>SUM(D6:D12)</f>
        <v>612827</v>
      </c>
      <c r="E13" s="646">
        <f>SUM(E6:E12)</f>
        <v>551914</v>
      </c>
      <c r="F13" s="360">
        <f t="shared" si="0"/>
        <v>0.90060326976455</v>
      </c>
      <c r="G13" s="360">
        <f t="shared" si="1"/>
        <v>0.163060336834297</v>
      </c>
    </row>
    <row r="14" s="700" customFormat="1" ht="42" customHeight="1" spans="1:7">
      <c r="A14" s="647" t="s">
        <v>319</v>
      </c>
      <c r="B14" s="648">
        <f>SUM(B15:B18)</f>
        <v>855797</v>
      </c>
      <c r="C14" s="648">
        <f>SUM(C15:C18)</f>
        <v>926979</v>
      </c>
      <c r="D14" s="648">
        <f>SUM(D15:D18)</f>
        <v>1062679</v>
      </c>
      <c r="E14" s="648">
        <f>SUM(E15:E18)</f>
        <v>1059408</v>
      </c>
      <c r="F14" s="648"/>
      <c r="G14" s="648"/>
    </row>
    <row r="15" s="701" customFormat="1" ht="42" customHeight="1" spans="1:7">
      <c r="A15" s="610" t="s">
        <v>1115</v>
      </c>
      <c r="B15" s="611">
        <v>747863</v>
      </c>
      <c r="C15" s="611">
        <v>849680</v>
      </c>
      <c r="D15" s="690">
        <v>985380</v>
      </c>
      <c r="E15" s="690">
        <v>985380</v>
      </c>
      <c r="F15" s="690"/>
      <c r="G15" s="611"/>
    </row>
    <row r="16" s="701" customFormat="1" ht="42" customHeight="1" spans="1:7">
      <c r="A16" s="604" t="s">
        <v>1116</v>
      </c>
      <c r="B16" s="613">
        <v>24281</v>
      </c>
      <c r="C16" s="613">
        <v>24000</v>
      </c>
      <c r="D16" s="690">
        <v>24000</v>
      </c>
      <c r="E16" s="690">
        <v>20729</v>
      </c>
      <c r="F16" s="613"/>
      <c r="G16" s="690"/>
    </row>
    <row r="17" s="701" customFormat="1" ht="42" customHeight="1" spans="1:9">
      <c r="A17" s="604" t="s">
        <v>324</v>
      </c>
      <c r="B17" s="613">
        <v>51302</v>
      </c>
      <c r="C17" s="613"/>
      <c r="D17" s="690"/>
      <c r="E17" s="690"/>
      <c r="F17" s="690"/>
      <c r="G17" s="613"/>
    </row>
    <row r="18" s="701" customFormat="1" ht="42" customHeight="1" spans="1:9">
      <c r="A18" s="604" t="s">
        <v>326</v>
      </c>
      <c r="B18" s="613">
        <v>32351</v>
      </c>
      <c r="C18" s="719">
        <v>53299</v>
      </c>
      <c r="D18" s="719">
        <v>53299</v>
      </c>
      <c r="E18" s="690">
        <v>53299</v>
      </c>
      <c r="F18" s="690"/>
      <c r="G18" s="613"/>
    </row>
    <row r="19" s="701" customFormat="1" ht="42" customHeight="1" spans="1:9">
      <c r="A19" s="605" t="s">
        <v>327</v>
      </c>
      <c r="B19" s="651">
        <f>B13+B14</f>
        <v>1330333</v>
      </c>
      <c r="C19" s="651">
        <f>C13+C14</f>
        <v>1794611</v>
      </c>
      <c r="D19" s="651">
        <f>D13+D14</f>
        <v>1675506</v>
      </c>
      <c r="E19" s="651">
        <f>E13+E14</f>
        <v>1611322</v>
      </c>
      <c r="F19" s="651"/>
      <c r="G19" s="651"/>
      <c r="H19" s="714"/>
      <c r="I19" s="714"/>
    </row>
  </sheetData>
  <mergeCells count="6">
    <mergeCell ref="A2:G2"/>
    <mergeCell ref="E4:G4"/>
    <mergeCell ref="A4:A5"/>
    <mergeCell ref="B4:B5"/>
    <mergeCell ref="C4:C5"/>
    <mergeCell ref="D4:D5"/>
  </mergeCells>
  <printOptions horizontalCentered="1"/>
  <pageMargins left="0.393055555555556" right="0.393055555555556" top="0.393055555555556" bottom="0.393055555555556" header="0.5" footer="0.5"/>
  <pageSetup paperSize="9" scale="89" fitToHeight="0"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pane ySplit="5" topLeftCell="A19" activePane="bottomLeft" state="frozen"/>
      <selection/>
      <selection pane="bottomLeft" activeCell="D8" sqref="D8"/>
    </sheetView>
  </sheetViews>
  <sheetFormatPr defaultColWidth="10" defaultRowHeight="14.25" outlineLevelCol="6"/>
  <cols>
    <col min="1" max="1" width="53.647619047619" style="703" customWidth="1"/>
    <col min="2" max="5" width="12.7809523809524" style="701" customWidth="1"/>
    <col min="6" max="7" width="10.7809523809524" style="701" customWidth="1"/>
    <col min="8" max="16384" width="10" style="701"/>
  </cols>
  <sheetData>
    <row r="1" s="661" customFormat="1" ht="16.7" customHeight="1" spans="1:7">
      <c r="A1" s="704" t="s">
        <v>1117</v>
      </c>
      <c r="B1" s="666"/>
      <c r="C1" s="666"/>
      <c r="D1" s="666"/>
      <c r="E1" s="666"/>
      <c r="F1" s="666"/>
      <c r="G1" s="666"/>
    </row>
    <row r="2" s="698" customFormat="1" ht="22.5" customHeight="1" spans="1:7">
      <c r="A2" s="264" t="s">
        <v>1118</v>
      </c>
      <c r="B2" s="264"/>
      <c r="C2" s="264"/>
      <c r="D2" s="264"/>
      <c r="E2" s="264"/>
      <c r="F2" s="264"/>
      <c r="G2" s="264"/>
    </row>
    <row r="3" s="663" customFormat="1" ht="24" customHeight="1" spans="1:7">
      <c r="A3" s="624"/>
      <c r="B3" s="705"/>
      <c r="C3" s="705"/>
      <c r="D3" s="705"/>
      <c r="E3" s="705"/>
      <c r="F3" s="705"/>
      <c r="G3" s="706" t="s">
        <v>285</v>
      </c>
    </row>
    <row r="4" s="699" customFormat="1" ht="25" customHeight="1" spans="1:7">
      <c r="A4" s="205" t="s">
        <v>365</v>
      </c>
      <c r="B4" s="353" t="s">
        <v>287</v>
      </c>
      <c r="C4" s="380" t="s">
        <v>288</v>
      </c>
      <c r="D4" s="355" t="s">
        <v>289</v>
      </c>
      <c r="E4" s="392" t="s">
        <v>290</v>
      </c>
      <c r="F4" s="393"/>
      <c r="G4" s="514"/>
    </row>
    <row r="5" s="699" customFormat="1" ht="34" customHeight="1" spans="1:7">
      <c r="A5" s="205"/>
      <c r="B5" s="353"/>
      <c r="C5" s="383"/>
      <c r="D5" s="355"/>
      <c r="E5" s="353" t="s">
        <v>291</v>
      </c>
      <c r="F5" s="353" t="s">
        <v>292</v>
      </c>
      <c r="G5" s="353" t="s">
        <v>293</v>
      </c>
    </row>
    <row r="6" s="700" customFormat="1" ht="25" customHeight="1" spans="1:7">
      <c r="A6" s="630" t="s">
        <v>1119</v>
      </c>
      <c r="B6" s="707"/>
      <c r="C6" s="707"/>
      <c r="D6" s="707">
        <f>D7+D8</f>
        <v>60</v>
      </c>
      <c r="E6" s="707">
        <f>E7+E8</f>
        <v>59</v>
      </c>
      <c r="F6" s="364">
        <f>E6/D6</f>
        <v>0.983333333333333</v>
      </c>
      <c r="G6" s="360"/>
    </row>
    <row r="7" s="701" customFormat="1" ht="25" customHeight="1" spans="1:7">
      <c r="A7" s="568" t="s">
        <v>1120</v>
      </c>
      <c r="B7" s="633"/>
      <c r="C7" s="629"/>
      <c r="D7" s="633">
        <v>60</v>
      </c>
      <c r="E7" s="633">
        <v>59</v>
      </c>
      <c r="F7" s="364">
        <f>E7/D7</f>
        <v>0.983333333333333</v>
      </c>
      <c r="G7" s="364"/>
    </row>
    <row r="8" s="701" customFormat="1" ht="25" customHeight="1" spans="1:7">
      <c r="A8" s="568" t="s">
        <v>1121</v>
      </c>
      <c r="B8" s="633"/>
      <c r="C8" s="629"/>
      <c r="D8" s="633"/>
      <c r="E8" s="633"/>
      <c r="F8" s="364"/>
      <c r="G8" s="364"/>
    </row>
    <row r="9" s="700" customFormat="1" ht="25" customHeight="1" spans="1:7">
      <c r="A9" s="630" t="s">
        <v>1122</v>
      </c>
      <c r="B9" s="707"/>
      <c r="C9" s="707"/>
      <c r="D9" s="707"/>
      <c r="E9" s="707">
        <f>E10</f>
        <v>120</v>
      </c>
      <c r="F9" s="364"/>
      <c r="G9" s="360"/>
    </row>
    <row r="10" s="701" customFormat="1" ht="25" customHeight="1" spans="1:7">
      <c r="A10" s="568" t="s">
        <v>1123</v>
      </c>
      <c r="B10" s="633"/>
      <c r="C10" s="629"/>
      <c r="D10" s="633"/>
      <c r="E10" s="631">
        <v>120</v>
      </c>
      <c r="F10" s="364"/>
      <c r="G10" s="364"/>
    </row>
    <row r="11" s="700" customFormat="1" ht="25" customHeight="1" spans="1:7">
      <c r="A11" s="630" t="s">
        <v>1124</v>
      </c>
      <c r="B11" s="707">
        <f>SUM(B12:B20)</f>
        <v>596099</v>
      </c>
      <c r="C11" s="707">
        <f>SUM(C12:C20)</f>
        <v>700437</v>
      </c>
      <c r="D11" s="707">
        <f>SUM(D12:D20)</f>
        <v>800839</v>
      </c>
      <c r="E11" s="707">
        <f>SUM(E12:E20)</f>
        <v>447519</v>
      </c>
      <c r="F11" s="360">
        <f t="shared" ref="F11:F16" si="0">E11/D11</f>
        <v>0.558812695185924</v>
      </c>
      <c r="G11" s="360">
        <f>(E11-B11)/B11</f>
        <v>-0.249253899100653</v>
      </c>
    </row>
    <row r="12" s="701" customFormat="1" ht="25" customHeight="1" spans="1:7">
      <c r="A12" s="568" t="s">
        <v>1125</v>
      </c>
      <c r="B12" s="633">
        <v>412125</v>
      </c>
      <c r="C12" s="633">
        <v>500837</v>
      </c>
      <c r="D12" s="633">
        <v>481239</v>
      </c>
      <c r="E12" s="633">
        <v>341832</v>
      </c>
      <c r="F12" s="364">
        <f t="shared" si="0"/>
        <v>0.710316495545872</v>
      </c>
      <c r="G12" s="364">
        <f>(E12-B12)/B12</f>
        <v>-0.170562329390355</v>
      </c>
    </row>
    <row r="13" s="701" customFormat="1" ht="25" customHeight="1" spans="1:7">
      <c r="A13" s="568" t="s">
        <v>1126</v>
      </c>
      <c r="B13" s="633"/>
      <c r="C13" s="633"/>
      <c r="D13" s="633"/>
      <c r="E13" s="633"/>
      <c r="F13" s="364"/>
      <c r="G13" s="364"/>
    </row>
    <row r="14" s="701" customFormat="1" ht="25" customHeight="1" spans="1:7">
      <c r="A14" s="568" t="s">
        <v>1127</v>
      </c>
      <c r="B14" s="633"/>
      <c r="C14" s="633"/>
      <c r="D14" s="633"/>
      <c r="E14" s="633"/>
      <c r="F14" s="364"/>
      <c r="G14" s="364"/>
    </row>
    <row r="15" s="701" customFormat="1" ht="25" customHeight="1" spans="1:7">
      <c r="A15" s="568" t="s">
        <v>1128</v>
      </c>
      <c r="B15" s="633">
        <v>31974</v>
      </c>
      <c r="C15" s="633">
        <v>1600</v>
      </c>
      <c r="D15" s="633">
        <v>1600</v>
      </c>
      <c r="E15" s="633">
        <v>74387</v>
      </c>
      <c r="F15" s="364">
        <f t="shared" si="0"/>
        <v>46.491875</v>
      </c>
      <c r="G15" s="364">
        <f>(E15-B15)/B15</f>
        <v>1.32648401826484</v>
      </c>
    </row>
    <row r="16" s="701" customFormat="1" ht="25" customHeight="1" spans="1:7">
      <c r="A16" s="568" t="s">
        <v>1129</v>
      </c>
      <c r="B16" s="633"/>
      <c r="C16" s="633"/>
      <c r="D16" s="633"/>
      <c r="E16" s="633"/>
      <c r="F16" s="364"/>
      <c r="G16" s="364"/>
    </row>
    <row r="17" s="701" customFormat="1" ht="25" customHeight="1" spans="1:7">
      <c r="A17" s="568" t="s">
        <v>1130</v>
      </c>
      <c r="B17" s="633"/>
      <c r="C17" s="633"/>
      <c r="D17" s="633">
        <v>21000</v>
      </c>
      <c r="E17" s="633">
        <v>21000</v>
      </c>
      <c r="F17" s="364"/>
      <c r="G17" s="364"/>
    </row>
    <row r="18" s="701" customFormat="1" ht="25" customHeight="1" spans="1:7">
      <c r="A18" s="568" t="s">
        <v>1131</v>
      </c>
      <c r="B18" s="633"/>
      <c r="C18" s="633"/>
      <c r="D18" s="633"/>
      <c r="E18" s="633"/>
      <c r="F18" s="364"/>
      <c r="G18" s="364"/>
    </row>
    <row r="19" s="701" customFormat="1" ht="28.5" spans="1:7">
      <c r="A19" s="568" t="s">
        <v>1132</v>
      </c>
      <c r="B19" s="633">
        <v>152000</v>
      </c>
      <c r="C19" s="633">
        <v>198000</v>
      </c>
      <c r="D19" s="633">
        <v>293000</v>
      </c>
      <c r="E19" s="633"/>
      <c r="F19" s="364"/>
      <c r="G19" s="364"/>
    </row>
    <row r="20" s="701" customFormat="1" ht="25" customHeight="1" spans="1:7">
      <c r="A20" s="568" t="s">
        <v>1123</v>
      </c>
      <c r="B20" s="633"/>
      <c r="C20" s="633"/>
      <c r="D20" s="633">
        <v>4000</v>
      </c>
      <c r="E20" s="633">
        <v>10300</v>
      </c>
      <c r="F20" s="364"/>
      <c r="G20" s="364"/>
    </row>
    <row r="21" s="700" customFormat="1" ht="25" customHeight="1" spans="1:7">
      <c r="A21" s="630" t="s">
        <v>1133</v>
      </c>
      <c r="B21" s="707">
        <f>B22+B23</f>
        <v>604</v>
      </c>
      <c r="C21" s="707">
        <f>C22+C23</f>
        <v>610</v>
      </c>
      <c r="D21" s="707">
        <f>D22+D23</f>
        <v>889</v>
      </c>
      <c r="E21" s="707">
        <f>E22+E23</f>
        <v>2013</v>
      </c>
      <c r="F21" s="360">
        <f t="shared" ref="F21:F25" si="1">E21/D21</f>
        <v>2.26434195725534</v>
      </c>
      <c r="G21" s="360">
        <f t="shared" ref="G21:G25" si="2">(E21-B21)/B21</f>
        <v>2.33278145695364</v>
      </c>
    </row>
    <row r="22" s="701" customFormat="1" ht="25" customHeight="1" spans="1:7">
      <c r="A22" s="568" t="s">
        <v>1134</v>
      </c>
      <c r="B22" s="633">
        <v>30</v>
      </c>
      <c r="C22" s="629">
        <v>30</v>
      </c>
      <c r="D22" s="633">
        <v>30</v>
      </c>
      <c r="E22" s="633">
        <v>115</v>
      </c>
      <c r="F22" s="364">
        <f t="shared" si="1"/>
        <v>3.83333333333333</v>
      </c>
      <c r="G22" s="364">
        <f t="shared" si="2"/>
        <v>2.83333333333333</v>
      </c>
    </row>
    <row r="23" s="701" customFormat="1" ht="25" customHeight="1" spans="1:7">
      <c r="A23" s="568" t="s">
        <v>1135</v>
      </c>
      <c r="B23" s="633">
        <v>574</v>
      </c>
      <c r="C23" s="629">
        <v>580</v>
      </c>
      <c r="D23" s="633">
        <v>859</v>
      </c>
      <c r="E23" s="633">
        <v>1898</v>
      </c>
      <c r="F23" s="364">
        <f t="shared" si="1"/>
        <v>2.20954598370198</v>
      </c>
      <c r="G23" s="364">
        <f t="shared" si="2"/>
        <v>2.30662020905923</v>
      </c>
    </row>
    <row r="24" s="700" customFormat="1" ht="25" customHeight="1" spans="1:7">
      <c r="A24" s="708" t="s">
        <v>1136</v>
      </c>
      <c r="B24" s="707"/>
      <c r="C24" s="707"/>
      <c r="D24" s="707"/>
      <c r="E24" s="707">
        <f>E25</f>
        <v>240</v>
      </c>
      <c r="F24" s="360"/>
      <c r="G24" s="364"/>
    </row>
    <row r="25" s="701" customFormat="1" ht="25" customHeight="1" spans="1:7">
      <c r="A25" s="568" t="s">
        <v>1123</v>
      </c>
      <c r="B25" s="633"/>
      <c r="C25" s="633"/>
      <c r="D25" s="633"/>
      <c r="E25" s="633">
        <v>240</v>
      </c>
      <c r="F25" s="360"/>
      <c r="G25" s="364"/>
    </row>
    <row r="26" s="700" customFormat="1" ht="25" customHeight="1" spans="1:7">
      <c r="A26" s="630" t="s">
        <v>1137</v>
      </c>
      <c r="B26" s="707">
        <f>SUM(B27:B29)</f>
        <v>391739</v>
      </c>
      <c r="C26" s="707">
        <f>SUM(C27:C29)</f>
        <v>350135</v>
      </c>
      <c r="D26" s="707">
        <f>SUM(D27:D29)</f>
        <v>376119</v>
      </c>
      <c r="E26" s="707">
        <f>SUM(E27:E29)</f>
        <v>355277</v>
      </c>
      <c r="F26" s="360">
        <f t="shared" ref="F26:F31" si="3">E26/D26</f>
        <v>0.944586686660339</v>
      </c>
      <c r="G26" s="360">
        <f>(E26-B26)/B26</f>
        <v>-0.0930772784940994</v>
      </c>
    </row>
    <row r="27" s="701" customFormat="1" ht="25" customHeight="1" spans="1:7">
      <c r="A27" s="568" t="s">
        <v>1138</v>
      </c>
      <c r="B27" s="633">
        <v>391000</v>
      </c>
      <c r="C27" s="629">
        <v>350000</v>
      </c>
      <c r="D27" s="633">
        <v>375700</v>
      </c>
      <c r="E27" s="633">
        <v>354700</v>
      </c>
      <c r="F27" s="364">
        <f t="shared" si="3"/>
        <v>0.944104338568006</v>
      </c>
      <c r="G27" s="364">
        <f>(E27-B27)/B27</f>
        <v>-0.0928388746803069</v>
      </c>
    </row>
    <row r="28" s="701" customFormat="1" ht="25" customHeight="1" spans="1:7">
      <c r="A28" s="568" t="s">
        <v>1139</v>
      </c>
      <c r="B28" s="633"/>
      <c r="C28" s="629"/>
      <c r="D28" s="633"/>
      <c r="E28" s="633"/>
      <c r="F28" s="364"/>
      <c r="G28" s="364"/>
    </row>
    <row r="29" s="701" customFormat="1" ht="25" customHeight="1" spans="1:7">
      <c r="A29" s="568" t="s">
        <v>1140</v>
      </c>
      <c r="B29" s="633">
        <v>739</v>
      </c>
      <c r="C29" s="629">
        <v>135</v>
      </c>
      <c r="D29" s="633">
        <v>419</v>
      </c>
      <c r="E29" s="633">
        <v>577</v>
      </c>
      <c r="F29" s="364">
        <f t="shared" si="3"/>
        <v>1.37708830548926</v>
      </c>
      <c r="G29" s="364">
        <f>(E29-B29)/B29</f>
        <v>-0.219215155615697</v>
      </c>
    </row>
    <row r="30" s="700" customFormat="1" ht="25" customHeight="1" spans="1:7">
      <c r="A30" s="630" t="s">
        <v>1141</v>
      </c>
      <c r="B30" s="707">
        <f>SUM(B31:B35)</f>
        <v>68894</v>
      </c>
      <c r="C30" s="707">
        <v>77629</v>
      </c>
      <c r="D30" s="707">
        <v>86799</v>
      </c>
      <c r="E30" s="707">
        <v>86799</v>
      </c>
      <c r="F30" s="360">
        <f t="shared" si="3"/>
        <v>1</v>
      </c>
      <c r="G30" s="360">
        <f>(E30-B30)/B30</f>
        <v>0.259892008012309</v>
      </c>
    </row>
    <row r="31" s="701" customFormat="1" ht="25" customHeight="1" spans="1:7">
      <c r="A31" s="568" t="s">
        <v>1142</v>
      </c>
      <c r="B31" s="633">
        <v>29775</v>
      </c>
      <c r="C31" s="635">
        <v>37196</v>
      </c>
      <c r="D31" s="633">
        <v>43015</v>
      </c>
      <c r="E31" s="633">
        <v>43015</v>
      </c>
      <c r="F31" s="364">
        <f t="shared" si="3"/>
        <v>1</v>
      </c>
      <c r="G31" s="364">
        <f>(E31-B31)/B31</f>
        <v>0.444668345927792</v>
      </c>
    </row>
    <row r="32" s="701" customFormat="1" ht="25" customHeight="1" spans="1:7">
      <c r="A32" s="568" t="s">
        <v>1143</v>
      </c>
      <c r="B32" s="633"/>
      <c r="C32" s="635"/>
      <c r="D32" s="633"/>
      <c r="E32" s="633"/>
      <c r="F32" s="364"/>
      <c r="G32" s="364"/>
    </row>
    <row r="33" s="701" customFormat="1" ht="25" customHeight="1" spans="1:7">
      <c r="A33" s="568" t="s">
        <v>1144</v>
      </c>
      <c r="B33" s="633">
        <v>10783</v>
      </c>
      <c r="C33" s="635">
        <v>4182</v>
      </c>
      <c r="D33" s="633">
        <v>4182</v>
      </c>
      <c r="E33" s="633">
        <v>4182</v>
      </c>
      <c r="F33" s="364">
        <f t="shared" ref="F33:F36" si="4">E33/D33</f>
        <v>1</v>
      </c>
      <c r="G33" s="364">
        <v>0</v>
      </c>
    </row>
    <row r="34" s="701" customFormat="1" ht="25" customHeight="1" spans="1:7">
      <c r="A34" s="568" t="s">
        <v>1145</v>
      </c>
      <c r="B34" s="633">
        <v>28336</v>
      </c>
      <c r="C34" s="635">
        <v>36251</v>
      </c>
      <c r="D34" s="633">
        <v>39602</v>
      </c>
      <c r="E34" s="633">
        <v>39602</v>
      </c>
      <c r="F34" s="364">
        <f t="shared" si="4"/>
        <v>1</v>
      </c>
      <c r="G34" s="364">
        <v>0</v>
      </c>
    </row>
    <row r="35" s="701" customFormat="1" ht="25" customHeight="1" spans="1:7">
      <c r="A35" s="568" t="s">
        <v>1146</v>
      </c>
      <c r="B35" s="709"/>
      <c r="C35" s="633"/>
      <c r="D35" s="633"/>
      <c r="E35" s="709"/>
      <c r="F35" s="693"/>
      <c r="G35" s="693"/>
    </row>
    <row r="36" s="700" customFormat="1" ht="25" customHeight="1" spans="1:7">
      <c r="A36" s="710" t="s">
        <v>353</v>
      </c>
      <c r="B36" s="707">
        <f>B6+B9+B11+B24+B26+B30+B21</f>
        <v>1057336</v>
      </c>
      <c r="C36" s="707">
        <f>C6+C9+C11+C24+C26+C30+C21</f>
        <v>1128811</v>
      </c>
      <c r="D36" s="707">
        <f>D6+D9+D11+D24+D26+D30+D21</f>
        <v>1264706</v>
      </c>
      <c r="E36" s="707">
        <f>E6+E9+E11+E24+E26+E30+E21</f>
        <v>892027</v>
      </c>
      <c r="F36" s="360">
        <f t="shared" si="4"/>
        <v>0.705323608807106</v>
      </c>
      <c r="G36" s="360">
        <f>(E36-B36)/B36</f>
        <v>-0.156344813758351</v>
      </c>
    </row>
    <row r="37" s="700" customFormat="1" ht="25" customHeight="1" spans="1:7">
      <c r="A37" s="711" t="s">
        <v>354</v>
      </c>
      <c r="B37" s="707">
        <f>SUM(B38:B41)</f>
        <v>272997</v>
      </c>
      <c r="C37" s="707">
        <f>SUM(C38:C41)</f>
        <v>665800</v>
      </c>
      <c r="D37" s="707">
        <f>SUM(D38:D41)</f>
        <v>410800</v>
      </c>
      <c r="E37" s="707">
        <f>SUM(E38:E41)</f>
        <v>719295</v>
      </c>
      <c r="F37" s="707"/>
      <c r="G37" s="707"/>
    </row>
    <row r="38" s="702" customFormat="1" ht="25" customHeight="1" spans="1:7">
      <c r="A38" s="583" t="s">
        <v>1147</v>
      </c>
      <c r="B38" s="675">
        <v>219100</v>
      </c>
      <c r="C38" s="638">
        <v>335200</v>
      </c>
      <c r="D38" s="675">
        <v>350200</v>
      </c>
      <c r="E38" s="675">
        <v>643200</v>
      </c>
      <c r="F38" s="675"/>
      <c r="G38" s="675"/>
    </row>
    <row r="39" s="701" customFormat="1" ht="25" customHeight="1" spans="1:7">
      <c r="A39" s="712" t="s">
        <v>356</v>
      </c>
      <c r="B39" s="633">
        <v>598</v>
      </c>
      <c r="C39" s="638">
        <v>600</v>
      </c>
      <c r="D39" s="633">
        <v>600</v>
      </c>
      <c r="E39" s="633">
        <v>2160</v>
      </c>
      <c r="F39" s="633"/>
      <c r="G39" s="633"/>
    </row>
    <row r="40" s="701" customFormat="1" ht="25" customHeight="1" spans="1:7">
      <c r="A40" s="712" t="s">
        <v>360</v>
      </c>
      <c r="B40" s="631"/>
      <c r="C40" s="638">
        <v>310000</v>
      </c>
      <c r="D40" s="633"/>
      <c r="E40" s="631">
        <v>50120</v>
      </c>
      <c r="F40" s="633"/>
      <c r="G40" s="631"/>
    </row>
    <row r="41" s="701" customFormat="1" ht="25" customHeight="1" spans="1:7">
      <c r="A41" s="712" t="s">
        <v>361</v>
      </c>
      <c r="B41" s="633">
        <v>53299</v>
      </c>
      <c r="C41" s="633">
        <v>20000</v>
      </c>
      <c r="D41" s="633">
        <v>60000</v>
      </c>
      <c r="E41" s="633">
        <v>23815</v>
      </c>
      <c r="F41" s="633"/>
      <c r="G41" s="633"/>
    </row>
    <row r="42" s="700" customFormat="1" ht="25" customHeight="1" spans="1:7">
      <c r="A42" s="713" t="s">
        <v>1148</v>
      </c>
      <c r="B42" s="707">
        <f>B36+B37</f>
        <v>1330333</v>
      </c>
      <c r="C42" s="707">
        <f>C36+C37</f>
        <v>1794611</v>
      </c>
      <c r="D42" s="707">
        <f>D36+D37</f>
        <v>1675506</v>
      </c>
      <c r="E42" s="707">
        <f>E36+E37</f>
        <v>1611322</v>
      </c>
      <c r="F42" s="707"/>
      <c r="G42" s="707"/>
    </row>
  </sheetData>
  <mergeCells count="6">
    <mergeCell ref="A2:G2"/>
    <mergeCell ref="E4:G4"/>
    <mergeCell ref="A4:A5"/>
    <mergeCell ref="B4:B5"/>
    <mergeCell ref="C4:C5"/>
    <mergeCell ref="D4:D5"/>
  </mergeCells>
  <printOptions horizontalCentered="1"/>
  <pageMargins left="0.393055555555556" right="0.393055555555556" top="0.393055555555556" bottom="0.393055555555556" header="0.5" footer="0.5"/>
  <pageSetup paperSize="9" scale="84" fitToHeight="0"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workbookViewId="0">
      <pane ySplit="5" topLeftCell="A8" activePane="bottomLeft" state="frozen"/>
      <selection/>
      <selection pane="bottomLeft" activeCell="D21" sqref="D21"/>
    </sheetView>
  </sheetViews>
  <sheetFormatPr defaultColWidth="10" defaultRowHeight="14.25" outlineLevelCol="6"/>
  <cols>
    <col min="1" max="1" width="47.6095238095238" style="684" customWidth="1"/>
    <col min="2" max="5" width="12.7809523809524" style="685" customWidth="1"/>
    <col min="6" max="7" width="10.7809523809524" style="685" customWidth="1"/>
    <col min="8" max="16384" width="10" style="684"/>
  </cols>
  <sheetData>
    <row r="1" s="678" customFormat="1" ht="17.25" customHeight="1" spans="1:7">
      <c r="A1" s="686" t="s">
        <v>1149</v>
      </c>
      <c r="B1" s="687"/>
      <c r="C1" s="687"/>
      <c r="D1" s="687"/>
      <c r="E1" s="687"/>
      <c r="F1" s="687"/>
      <c r="G1" s="687"/>
    </row>
    <row r="2" s="679" customFormat="1" ht="34.5" customHeight="1" spans="1:7">
      <c r="A2" s="688" t="s">
        <v>1150</v>
      </c>
      <c r="B2" s="688"/>
      <c r="C2" s="688"/>
      <c r="D2" s="688"/>
      <c r="E2" s="688"/>
      <c r="F2" s="688"/>
      <c r="G2" s="688"/>
    </row>
    <row r="3" s="680" customFormat="1" ht="24" customHeight="1" spans="1:7">
      <c r="A3" s="689" t="s">
        <v>285</v>
      </c>
      <c r="B3" s="689"/>
      <c r="C3" s="689"/>
      <c r="D3" s="689"/>
      <c r="E3" s="689"/>
      <c r="F3" s="689"/>
      <c r="G3" s="689"/>
    </row>
    <row r="4" s="681" customFormat="1" ht="40" customHeight="1" spans="1:7">
      <c r="A4" s="380" t="s">
        <v>286</v>
      </c>
      <c r="B4" s="353" t="s">
        <v>287</v>
      </c>
      <c r="C4" s="380" t="s">
        <v>288</v>
      </c>
      <c r="D4" s="669" t="s">
        <v>289</v>
      </c>
      <c r="E4" s="353" t="s">
        <v>290</v>
      </c>
      <c r="F4" s="353"/>
      <c r="G4" s="670"/>
    </row>
    <row r="5" s="682" customFormat="1" ht="42" customHeight="1" spans="1:7">
      <c r="A5" s="383"/>
      <c r="B5" s="353"/>
      <c r="C5" s="383"/>
      <c r="D5" s="671"/>
      <c r="E5" s="353" t="s">
        <v>291</v>
      </c>
      <c r="F5" s="353" t="s">
        <v>292</v>
      </c>
      <c r="G5" s="353" t="s">
        <v>293</v>
      </c>
    </row>
    <row r="6" s="683" customFormat="1" ht="38" customHeight="1" spans="1:7">
      <c r="A6" s="604" t="s">
        <v>1108</v>
      </c>
      <c r="B6" s="613">
        <v>404222</v>
      </c>
      <c r="C6" s="602">
        <v>800000</v>
      </c>
      <c r="D6" s="690">
        <v>454282</v>
      </c>
      <c r="E6" s="690">
        <v>404820</v>
      </c>
      <c r="F6" s="364">
        <f t="shared" ref="F6:F9" si="0">E6/D6</f>
        <v>0.891120493437997</v>
      </c>
      <c r="G6" s="364">
        <f t="shared" ref="G6:G9" si="1">(E6-B6)/B6</f>
        <v>0.00147938509037113</v>
      </c>
    </row>
    <row r="7" s="683" customFormat="1" ht="38" customHeight="1" spans="1:7">
      <c r="A7" s="604" t="s">
        <v>1109</v>
      </c>
      <c r="B7" s="613">
        <v>384</v>
      </c>
      <c r="C7" s="602">
        <v>200</v>
      </c>
      <c r="D7" s="690">
        <v>314</v>
      </c>
      <c r="E7" s="690">
        <v>446</v>
      </c>
      <c r="F7" s="364">
        <f t="shared" si="0"/>
        <v>1.4203821656051</v>
      </c>
      <c r="G7" s="364">
        <f t="shared" si="1"/>
        <v>0.161458333333333</v>
      </c>
    </row>
    <row r="8" s="683" customFormat="1" ht="38" customHeight="1" spans="1:7">
      <c r="A8" s="604" t="s">
        <v>1110</v>
      </c>
      <c r="B8" s="613">
        <v>29486</v>
      </c>
      <c r="C8" s="602">
        <v>26000</v>
      </c>
      <c r="D8" s="690">
        <v>70000</v>
      </c>
      <c r="E8" s="690">
        <v>58325</v>
      </c>
      <c r="F8" s="364">
        <f t="shared" si="0"/>
        <v>0.833214285714286</v>
      </c>
      <c r="G8" s="364">
        <f t="shared" si="1"/>
        <v>0.978057383164892</v>
      </c>
    </row>
    <row r="9" s="683" customFormat="1" ht="38" customHeight="1" spans="1:7">
      <c r="A9" s="604" t="s">
        <v>1111</v>
      </c>
      <c r="B9" s="613">
        <v>1012</v>
      </c>
      <c r="C9" s="602">
        <v>1000</v>
      </c>
      <c r="D9" s="690">
        <v>1432</v>
      </c>
      <c r="E9" s="690">
        <v>1524</v>
      </c>
      <c r="F9" s="364">
        <f t="shared" si="0"/>
        <v>1.06424581005587</v>
      </c>
      <c r="G9" s="364">
        <f t="shared" si="1"/>
        <v>0.505928853754941</v>
      </c>
    </row>
    <row r="10" s="683" customFormat="1" ht="38" customHeight="1" spans="1:7">
      <c r="A10" s="603" t="s">
        <v>1112</v>
      </c>
      <c r="B10" s="691"/>
      <c r="C10" s="691"/>
      <c r="D10" s="692"/>
      <c r="E10" s="692"/>
      <c r="F10" s="693"/>
      <c r="G10" s="693"/>
    </row>
    <row r="11" s="683" customFormat="1" ht="38" customHeight="1" spans="1:7">
      <c r="A11" s="603" t="s">
        <v>1113</v>
      </c>
      <c r="B11" s="691"/>
      <c r="C11" s="691"/>
      <c r="D11" s="692"/>
      <c r="E11" s="692"/>
      <c r="F11" s="693"/>
      <c r="G11" s="693"/>
    </row>
    <row r="12" s="683" customFormat="1" ht="38" customHeight="1" spans="1:7">
      <c r="A12" s="604" t="s">
        <v>1114</v>
      </c>
      <c r="B12" s="613">
        <v>39432</v>
      </c>
      <c r="C12" s="602">
        <v>40432</v>
      </c>
      <c r="D12" s="690">
        <v>86799</v>
      </c>
      <c r="E12" s="690">
        <v>86799</v>
      </c>
      <c r="F12" s="364">
        <v>1</v>
      </c>
      <c r="G12" s="364">
        <v>1.20123250152161</v>
      </c>
    </row>
    <row r="13" s="683" customFormat="1" ht="38" customHeight="1" spans="1:7">
      <c r="A13" s="605" t="s">
        <v>318</v>
      </c>
      <c r="B13" s="606">
        <v>474536</v>
      </c>
      <c r="C13" s="606">
        <v>867632</v>
      </c>
      <c r="D13" s="606">
        <v>612827</v>
      </c>
      <c r="E13" s="606">
        <v>551914</v>
      </c>
      <c r="F13" s="360">
        <v>0.90060326976455</v>
      </c>
      <c r="G13" s="360">
        <v>0.163060336834297</v>
      </c>
    </row>
    <row r="14" s="681" customFormat="1" ht="38" customHeight="1" spans="1:7">
      <c r="A14" s="694" t="s">
        <v>319</v>
      </c>
      <c r="B14" s="648">
        <v>855797</v>
      </c>
      <c r="C14" s="648">
        <v>926979</v>
      </c>
      <c r="D14" s="648">
        <v>1062679</v>
      </c>
      <c r="E14" s="648">
        <v>1059408</v>
      </c>
      <c r="F14" s="648"/>
      <c r="G14" s="648"/>
    </row>
    <row r="15" s="681" customFormat="1" ht="38" customHeight="1" spans="1:7">
      <c r="A15" s="695" t="s">
        <v>1115</v>
      </c>
      <c r="B15" s="611">
        <v>747863</v>
      </c>
      <c r="C15" s="611">
        <v>849680</v>
      </c>
      <c r="D15" s="690">
        <v>985380</v>
      </c>
      <c r="E15" s="690">
        <v>985380</v>
      </c>
      <c r="F15" s="690"/>
      <c r="G15" s="690"/>
    </row>
    <row r="16" s="681" customFormat="1" ht="38" customHeight="1" spans="1:7">
      <c r="A16" s="695" t="s">
        <v>1116</v>
      </c>
      <c r="B16" s="613">
        <v>24281</v>
      </c>
      <c r="C16" s="613">
        <v>24000</v>
      </c>
      <c r="D16" s="690">
        <v>24000</v>
      </c>
      <c r="E16" s="690">
        <v>20729</v>
      </c>
      <c r="F16" s="690"/>
      <c r="G16" s="690"/>
    </row>
    <row r="17" s="681" customFormat="1" ht="38" customHeight="1" spans="1:7">
      <c r="A17" s="695" t="s">
        <v>1151</v>
      </c>
      <c r="B17" s="696"/>
      <c r="C17" s="696"/>
      <c r="D17" s="696"/>
      <c r="E17" s="696"/>
      <c r="F17" s="690"/>
      <c r="G17" s="690"/>
    </row>
    <row r="18" s="681" customFormat="1" ht="38" customHeight="1" spans="1:7">
      <c r="A18" s="695" t="s">
        <v>324</v>
      </c>
      <c r="B18" s="613">
        <v>51302</v>
      </c>
      <c r="C18" s="613"/>
      <c r="D18" s="690"/>
      <c r="E18" s="690"/>
      <c r="F18" s="690"/>
      <c r="G18" s="690"/>
    </row>
    <row r="19" s="683" customFormat="1" ht="38" customHeight="1" spans="1:7">
      <c r="A19" s="695" t="s">
        <v>326</v>
      </c>
      <c r="B19" s="613">
        <v>32351</v>
      </c>
      <c r="C19" s="613">
        <v>53299</v>
      </c>
      <c r="D19" s="690">
        <v>53299</v>
      </c>
      <c r="E19" s="690">
        <v>53299</v>
      </c>
      <c r="F19" s="690"/>
      <c r="G19" s="690"/>
    </row>
    <row r="20" s="681" customFormat="1" ht="38" customHeight="1" spans="1:7">
      <c r="A20" s="697" t="s">
        <v>327</v>
      </c>
      <c r="B20" s="646">
        <f>B14+B13</f>
        <v>1330333</v>
      </c>
      <c r="C20" s="646">
        <f>C14+C13</f>
        <v>1794611</v>
      </c>
      <c r="D20" s="646">
        <f>D14+D13</f>
        <v>1675506</v>
      </c>
      <c r="E20" s="646">
        <f>E14+E13</f>
        <v>1611322</v>
      </c>
      <c r="F20" s="646"/>
      <c r="G20" s="646"/>
    </row>
    <row r="21" s="684" customFormat="1" ht="29" customHeight="1" spans="1:7">
      <c r="B21" s="685"/>
      <c r="C21" s="685"/>
      <c r="D21" s="685"/>
      <c r="E21" s="685"/>
      <c r="F21" s="685"/>
      <c r="G21" s="685"/>
    </row>
  </sheetData>
  <mergeCells count="7">
    <mergeCell ref="A2:G2"/>
    <mergeCell ref="A3:G3"/>
    <mergeCell ref="E4:G4"/>
    <mergeCell ref="A4:A5"/>
    <mergeCell ref="B4:B5"/>
    <mergeCell ref="C4:C5"/>
    <mergeCell ref="D4:D5"/>
  </mergeCells>
  <printOptions horizontalCentered="1"/>
  <pageMargins left="0.393055555555556" right="0.393055555555556" top="0.393055555555556" bottom="0.393055555555556" header="0.5" footer="0.5"/>
  <pageSetup paperSize="9" scale="89" fitToHeight="0" orientation="portrait"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4"/>
  <sheetViews>
    <sheetView workbookViewId="0">
      <pane ySplit="5" topLeftCell="A73" activePane="bottomLeft" state="frozen"/>
      <selection/>
      <selection pane="bottomLeft" activeCell="A80" sqref="A80"/>
    </sheetView>
  </sheetViews>
  <sheetFormatPr defaultColWidth="10" defaultRowHeight="14.25" outlineLevelCol="6"/>
  <cols>
    <col min="1" max="1" width="48.8857142857143" style="664" customWidth="1"/>
    <col min="2" max="5" width="12.7809523809524" style="664" customWidth="1"/>
    <col min="6" max="7" width="10.7809523809524" style="664" customWidth="1"/>
    <col min="8" max="16384" width="10" style="664"/>
  </cols>
  <sheetData>
    <row r="1" s="661" customFormat="1" ht="21.75" customHeight="1" spans="1:7">
      <c r="A1" s="665" t="s">
        <v>1152</v>
      </c>
      <c r="B1" s="666"/>
      <c r="C1" s="666"/>
      <c r="D1" s="666"/>
      <c r="E1" s="666"/>
      <c r="F1" s="666"/>
      <c r="G1" s="666"/>
    </row>
    <row r="2" s="662" customFormat="1" ht="25.5" customHeight="1" spans="1:7">
      <c r="A2" s="264" t="s">
        <v>1153</v>
      </c>
      <c r="B2" s="264"/>
      <c r="C2" s="264"/>
      <c r="D2" s="264"/>
      <c r="E2" s="264"/>
      <c r="F2" s="264"/>
      <c r="G2" s="264"/>
    </row>
    <row r="3" s="663" customFormat="1" ht="24" customHeight="1" spans="1:7">
      <c r="A3" s="667"/>
      <c r="B3" s="668"/>
      <c r="C3" s="668"/>
      <c r="D3" s="668"/>
      <c r="E3" s="668"/>
      <c r="F3" s="668"/>
      <c r="G3" s="560" t="s">
        <v>285</v>
      </c>
    </row>
    <row r="4" s="567" customFormat="1" ht="34" customHeight="1" spans="1:7">
      <c r="A4" s="562" t="s">
        <v>1107</v>
      </c>
      <c r="B4" s="353" t="s">
        <v>287</v>
      </c>
      <c r="C4" s="380" t="s">
        <v>288</v>
      </c>
      <c r="D4" s="669" t="s">
        <v>289</v>
      </c>
      <c r="E4" s="353" t="s">
        <v>290</v>
      </c>
      <c r="F4" s="353"/>
      <c r="G4" s="670"/>
    </row>
    <row r="5" s="567" customFormat="1" ht="41" customHeight="1" spans="1:7">
      <c r="A5" s="562"/>
      <c r="B5" s="353"/>
      <c r="C5" s="383"/>
      <c r="D5" s="671"/>
      <c r="E5" s="353" t="s">
        <v>291</v>
      </c>
      <c r="F5" s="353" t="s">
        <v>292</v>
      </c>
      <c r="G5" s="353" t="s">
        <v>293</v>
      </c>
    </row>
    <row r="6" s="549" customFormat="1" ht="25" customHeight="1" spans="1:7">
      <c r="A6" s="564" t="s">
        <v>1119</v>
      </c>
      <c r="B6" s="672">
        <f>B7+B9</f>
        <v>0</v>
      </c>
      <c r="C6" s="672">
        <f>C7+C9</f>
        <v>0</v>
      </c>
      <c r="D6" s="672">
        <f>D7+D9</f>
        <v>60</v>
      </c>
      <c r="E6" s="672">
        <f>E7+E9</f>
        <v>59</v>
      </c>
      <c r="F6" s="364">
        <f t="shared" ref="F6:F8" si="0">E6/D6</f>
        <v>0.983333333333333</v>
      </c>
      <c r="G6" s="364"/>
    </row>
    <row r="7" s="545" customFormat="1" ht="25" customHeight="1" spans="1:7">
      <c r="A7" s="568" t="s">
        <v>1154</v>
      </c>
      <c r="B7" s="613"/>
      <c r="C7" s="613"/>
      <c r="D7" s="613">
        <v>60</v>
      </c>
      <c r="E7" s="613">
        <v>59</v>
      </c>
      <c r="F7" s="364">
        <f t="shared" si="0"/>
        <v>0.983333333333333</v>
      </c>
      <c r="G7" s="364"/>
    </row>
    <row r="8" s="545" customFormat="1" ht="25" customHeight="1" spans="1:7">
      <c r="A8" s="569" t="s">
        <v>1155</v>
      </c>
      <c r="B8" s="613"/>
      <c r="C8" s="613"/>
      <c r="D8" s="613">
        <v>60</v>
      </c>
      <c r="E8" s="613">
        <v>59</v>
      </c>
      <c r="F8" s="364">
        <f t="shared" si="0"/>
        <v>0.983333333333333</v>
      </c>
      <c r="G8" s="364"/>
    </row>
    <row r="9" s="545" customFormat="1" ht="25" customHeight="1" spans="1:7">
      <c r="A9" s="568" t="s">
        <v>1156</v>
      </c>
      <c r="B9" s="613"/>
      <c r="C9" s="613"/>
      <c r="D9" s="613"/>
      <c r="E9" s="613"/>
      <c r="F9" s="364"/>
      <c r="G9" s="364"/>
    </row>
    <row r="10" s="545" customFormat="1" ht="25" customHeight="1" spans="1:7">
      <c r="A10" s="570" t="s">
        <v>1157</v>
      </c>
      <c r="B10" s="613"/>
      <c r="C10" s="613"/>
      <c r="D10" s="613"/>
      <c r="E10" s="613"/>
      <c r="F10" s="364"/>
      <c r="G10" s="364"/>
    </row>
    <row r="11" s="549" customFormat="1" ht="25" customHeight="1" spans="1:7">
      <c r="A11" s="571" t="s">
        <v>1122</v>
      </c>
      <c r="B11" s="672">
        <f>B12</f>
        <v>0</v>
      </c>
      <c r="C11" s="672">
        <f>C12</f>
        <v>0</v>
      </c>
      <c r="D11" s="672">
        <f>D12</f>
        <v>0</v>
      </c>
      <c r="E11" s="672">
        <f>E12</f>
        <v>120</v>
      </c>
      <c r="F11" s="364"/>
      <c r="G11" s="364"/>
    </row>
    <row r="12" s="545" customFormat="1" ht="25" customHeight="1" spans="1:7">
      <c r="A12" s="573" t="s">
        <v>1158</v>
      </c>
      <c r="B12" s="613"/>
      <c r="C12" s="613"/>
      <c r="D12" s="613"/>
      <c r="E12" s="613">
        <v>120</v>
      </c>
      <c r="F12" s="364"/>
      <c r="G12" s="364"/>
    </row>
    <row r="13" s="545" customFormat="1" ht="25" customHeight="1" spans="1:7">
      <c r="A13" s="573" t="s">
        <v>1159</v>
      </c>
      <c r="B13" s="613"/>
      <c r="C13" s="613"/>
      <c r="D13" s="613"/>
      <c r="E13" s="613">
        <v>120</v>
      </c>
      <c r="F13" s="364"/>
      <c r="G13" s="364"/>
    </row>
    <row r="14" s="549" customFormat="1" ht="25" customHeight="1" spans="1:7">
      <c r="A14" s="571" t="s">
        <v>1124</v>
      </c>
      <c r="B14" s="672">
        <f>B15+B24+B26+B27+B31+B36+B39+B34+B41</f>
        <v>596099</v>
      </c>
      <c r="C14" s="672">
        <f>C15+C24+C26+C27+C31+C36+C39+C34+C41</f>
        <v>700437</v>
      </c>
      <c r="D14" s="672">
        <f>D15+D24+D26+D27+D31+D36+D39+D34+D41</f>
        <v>507839</v>
      </c>
      <c r="E14" s="672">
        <f>E15+E24+E26+E27+E31+E36+E39+E34+E41</f>
        <v>447519</v>
      </c>
      <c r="F14" s="364">
        <f t="shared" ref="F11:F19" si="1">E14/D14</f>
        <v>0.881222198373894</v>
      </c>
      <c r="G14" s="364">
        <f t="shared" ref="G11:G19" si="2">(E14-B14)/B14</f>
        <v>-0.249253899100653</v>
      </c>
    </row>
    <row r="15" s="545" customFormat="1" ht="25" customHeight="1" spans="1:7">
      <c r="A15" s="573" t="s">
        <v>1160</v>
      </c>
      <c r="B15" s="613">
        <f>B16+B17+B18+B19+B20+B21+B22+B23</f>
        <v>412125</v>
      </c>
      <c r="C15" s="613">
        <f>C16+C17+C18+C19+C20+C21+C22+C23</f>
        <v>500837</v>
      </c>
      <c r="D15" s="613">
        <f>D16+D17+D18+D19+D20+D21+D22+D23</f>
        <v>481239</v>
      </c>
      <c r="E15" s="613">
        <f>E16+E17+E18+E19+E20+E21+E22+E23</f>
        <v>341832</v>
      </c>
      <c r="F15" s="364">
        <f t="shared" si="1"/>
        <v>0.710316495545872</v>
      </c>
      <c r="G15" s="364">
        <f t="shared" si="2"/>
        <v>-0.170562329390355</v>
      </c>
    </row>
    <row r="16" s="545" customFormat="1" ht="25" customHeight="1" spans="1:7">
      <c r="A16" s="573" t="s">
        <v>1161</v>
      </c>
      <c r="B16" s="613">
        <v>369505</v>
      </c>
      <c r="C16" s="613">
        <v>371258</v>
      </c>
      <c r="D16" s="613">
        <v>371258</v>
      </c>
      <c r="E16" s="613">
        <v>270307</v>
      </c>
      <c r="F16" s="364">
        <f t="shared" si="1"/>
        <v>0.728083973948036</v>
      </c>
      <c r="G16" s="364">
        <f t="shared" si="2"/>
        <v>-0.26846186113855</v>
      </c>
    </row>
    <row r="17" s="545" customFormat="1" ht="25" customHeight="1" spans="1:7">
      <c r="A17" s="570" t="s">
        <v>1162</v>
      </c>
      <c r="B17" s="613">
        <v>1726</v>
      </c>
      <c r="C17" s="613"/>
      <c r="D17" s="613">
        <v>0</v>
      </c>
      <c r="E17" s="613">
        <v>671</v>
      </c>
      <c r="F17" s="364"/>
      <c r="G17" s="364">
        <f t="shared" si="2"/>
        <v>-0.611239860950174</v>
      </c>
    </row>
    <row r="18" s="545" customFormat="1" ht="25" customHeight="1" spans="1:7">
      <c r="A18" s="570" t="s">
        <v>1163</v>
      </c>
      <c r="B18" s="613">
        <v>3352</v>
      </c>
      <c r="C18" s="613">
        <v>64231</v>
      </c>
      <c r="D18" s="613">
        <v>64231</v>
      </c>
      <c r="E18" s="613">
        <v>8781</v>
      </c>
      <c r="F18" s="364">
        <f t="shared" si="1"/>
        <v>0.136709688468185</v>
      </c>
      <c r="G18" s="364">
        <f t="shared" si="2"/>
        <v>1.61963007159905</v>
      </c>
    </row>
    <row r="19" s="545" customFormat="1" ht="25" customHeight="1" spans="1:7">
      <c r="A19" s="575" t="s">
        <v>1164</v>
      </c>
      <c r="B19" s="613">
        <v>36783</v>
      </c>
      <c r="C19" s="613">
        <v>919</v>
      </c>
      <c r="D19" s="673">
        <v>919</v>
      </c>
      <c r="E19" s="673">
        <v>54644</v>
      </c>
      <c r="F19" s="364">
        <f t="shared" si="1"/>
        <v>59.4602829162133</v>
      </c>
      <c r="G19" s="364">
        <f t="shared" si="2"/>
        <v>0.485577576597885</v>
      </c>
    </row>
    <row r="20" s="545" customFormat="1" ht="25" customHeight="1" spans="1:7">
      <c r="A20" s="576" t="s">
        <v>1165</v>
      </c>
      <c r="B20" s="613"/>
      <c r="C20" s="613"/>
      <c r="D20" s="673"/>
      <c r="E20" s="673"/>
      <c r="F20" s="364"/>
      <c r="G20" s="364"/>
    </row>
    <row r="21" s="545" customFormat="1" ht="25" customHeight="1" spans="1:7">
      <c r="A21" s="570" t="s">
        <v>1166</v>
      </c>
      <c r="B21" s="613">
        <v>759</v>
      </c>
      <c r="C21" s="613"/>
      <c r="D21" s="613">
        <v>0</v>
      </c>
      <c r="E21" s="613">
        <v>30</v>
      </c>
      <c r="F21" s="364"/>
      <c r="G21" s="364">
        <f>(E21-B21)/B21</f>
        <v>-0.960474308300395</v>
      </c>
    </row>
    <row r="22" s="545" customFormat="1" ht="25" customHeight="1" spans="1:7">
      <c r="A22" s="570" t="s">
        <v>1167</v>
      </c>
      <c r="B22" s="613"/>
      <c r="C22" s="613"/>
      <c r="D22" s="613"/>
      <c r="E22" s="613"/>
      <c r="F22" s="364"/>
      <c r="G22" s="364"/>
    </row>
    <row r="23" s="545" customFormat="1" ht="34" customHeight="1" spans="1:7">
      <c r="A23" s="570" t="s">
        <v>1168</v>
      </c>
      <c r="B23" s="613"/>
      <c r="C23" s="613">
        <v>64429</v>
      </c>
      <c r="D23" s="613">
        <v>44831</v>
      </c>
      <c r="E23" s="613">
        <v>7399</v>
      </c>
      <c r="F23" s="364">
        <f>E23/D23</f>
        <v>0.165042046797975</v>
      </c>
      <c r="G23" s="364"/>
    </row>
    <row r="24" s="545" customFormat="1" ht="25" customHeight="1" spans="1:7">
      <c r="A24" s="570" t="s">
        <v>1169</v>
      </c>
      <c r="B24" s="613"/>
      <c r="C24" s="613"/>
      <c r="D24" s="613"/>
      <c r="E24" s="613"/>
      <c r="F24" s="364"/>
      <c r="G24" s="364"/>
    </row>
    <row r="25" s="545" customFormat="1" ht="21" customHeight="1" spans="1:7">
      <c r="A25" s="570" t="s">
        <v>1170</v>
      </c>
      <c r="B25" s="613"/>
      <c r="C25" s="613"/>
      <c r="D25" s="613"/>
      <c r="E25" s="613"/>
      <c r="F25" s="364"/>
      <c r="G25" s="364"/>
    </row>
    <row r="26" s="545" customFormat="1" ht="21" customHeight="1" spans="1:7">
      <c r="A26" s="570" t="s">
        <v>1171</v>
      </c>
      <c r="B26" s="613"/>
      <c r="C26" s="613"/>
      <c r="D26" s="613"/>
      <c r="E26" s="613"/>
      <c r="F26" s="364"/>
      <c r="G26" s="364"/>
    </row>
    <row r="27" s="545" customFormat="1" ht="25" customHeight="1" spans="1:7">
      <c r="A27" s="568" t="s">
        <v>1172</v>
      </c>
      <c r="B27" s="613">
        <f>B28+B29+B30</f>
        <v>31974</v>
      </c>
      <c r="C27" s="613">
        <f>C28+C29+C30</f>
        <v>1600</v>
      </c>
      <c r="D27" s="613">
        <f>D28+D29+D30</f>
        <v>1600</v>
      </c>
      <c r="E27" s="613">
        <f>E28+E29+E30</f>
        <v>74387</v>
      </c>
      <c r="F27" s="364">
        <f t="shared" ref="F27:F30" si="3">E27/D27</f>
        <v>46.491875</v>
      </c>
      <c r="G27" s="364">
        <f t="shared" ref="G27:G30" si="4">(E27-B27)/B27</f>
        <v>1.32648401826484</v>
      </c>
    </row>
    <row r="28" s="545" customFormat="1" ht="25" customHeight="1" spans="1:7">
      <c r="A28" s="570" t="s">
        <v>1173</v>
      </c>
      <c r="B28" s="613">
        <v>30875</v>
      </c>
      <c r="C28" s="613"/>
      <c r="D28" s="613"/>
      <c r="E28" s="613"/>
      <c r="F28" s="364"/>
      <c r="G28" s="364"/>
    </row>
    <row r="29" s="545" customFormat="1" ht="25" customHeight="1" spans="1:7">
      <c r="A29" s="570" t="s">
        <v>1174</v>
      </c>
      <c r="B29" s="613">
        <v>246</v>
      </c>
      <c r="C29" s="613">
        <v>321</v>
      </c>
      <c r="D29" s="613">
        <v>321</v>
      </c>
      <c r="E29" s="613">
        <v>0</v>
      </c>
      <c r="F29" s="364">
        <f t="shared" si="3"/>
        <v>0</v>
      </c>
      <c r="G29" s="364">
        <f t="shared" si="4"/>
        <v>-1</v>
      </c>
    </row>
    <row r="30" s="545" customFormat="1" ht="25" customHeight="1" spans="1:7">
      <c r="A30" s="570" t="s">
        <v>1175</v>
      </c>
      <c r="B30" s="613">
        <v>853</v>
      </c>
      <c r="C30" s="613">
        <v>1279</v>
      </c>
      <c r="D30" s="613">
        <v>1279</v>
      </c>
      <c r="E30" s="613">
        <v>74387</v>
      </c>
      <c r="F30" s="364">
        <f t="shared" si="3"/>
        <v>58.1602814698984</v>
      </c>
      <c r="G30" s="364">
        <f t="shared" si="4"/>
        <v>86.2063305978898</v>
      </c>
    </row>
    <row r="31" s="545" customFormat="1" ht="25" customHeight="1" spans="1:7">
      <c r="A31" s="570" t="s">
        <v>1176</v>
      </c>
      <c r="B31" s="613"/>
      <c r="C31" s="613"/>
      <c r="D31" s="613"/>
      <c r="E31" s="613"/>
      <c r="F31" s="364"/>
      <c r="G31" s="364"/>
    </row>
    <row r="32" s="545" customFormat="1" ht="25" customHeight="1" spans="1:7">
      <c r="A32" s="570" t="s">
        <v>1177</v>
      </c>
      <c r="B32" s="613"/>
      <c r="C32" s="613"/>
      <c r="D32" s="613"/>
      <c r="E32" s="613"/>
      <c r="F32" s="364"/>
      <c r="G32" s="364"/>
    </row>
    <row r="33" s="545" customFormat="1" ht="25" customHeight="1" spans="1:7">
      <c r="A33" s="570" t="s">
        <v>1178</v>
      </c>
      <c r="B33" s="613"/>
      <c r="C33" s="613"/>
      <c r="D33" s="613"/>
      <c r="E33" s="613"/>
      <c r="F33" s="364"/>
      <c r="G33" s="364"/>
    </row>
    <row r="34" s="545" customFormat="1" ht="25" customHeight="1" spans="1:7">
      <c r="A34" s="570" t="s">
        <v>1179</v>
      </c>
      <c r="B34" s="613">
        <f>B35</f>
        <v>0</v>
      </c>
      <c r="C34" s="613">
        <f>C35</f>
        <v>0</v>
      </c>
      <c r="D34" s="613">
        <f>D35</f>
        <v>21000</v>
      </c>
      <c r="E34" s="613">
        <f>E35</f>
        <v>21000</v>
      </c>
      <c r="F34" s="364">
        <f>E34/D34</f>
        <v>1</v>
      </c>
      <c r="G34" s="364"/>
    </row>
    <row r="35" s="545" customFormat="1" ht="25" customHeight="1" spans="1:7">
      <c r="A35" s="570" t="s">
        <v>1180</v>
      </c>
      <c r="B35" s="613"/>
      <c r="C35" s="613"/>
      <c r="D35" s="613">
        <v>21000</v>
      </c>
      <c r="E35" s="613">
        <v>21000</v>
      </c>
      <c r="F35" s="364">
        <f>E35/D35</f>
        <v>1</v>
      </c>
      <c r="G35" s="364"/>
    </row>
    <row r="36" s="545" customFormat="1" ht="24" customHeight="1" spans="1:7">
      <c r="A36" s="570" t="s">
        <v>1181</v>
      </c>
      <c r="B36" s="613"/>
      <c r="C36" s="613"/>
      <c r="D36" s="613"/>
      <c r="E36" s="613"/>
      <c r="F36" s="364"/>
      <c r="G36" s="364"/>
    </row>
    <row r="37" s="545" customFormat="1" ht="25" customHeight="1" spans="1:7">
      <c r="A37" s="570" t="s">
        <v>1182</v>
      </c>
      <c r="B37" s="613"/>
      <c r="C37" s="613"/>
      <c r="D37" s="613"/>
      <c r="E37" s="613"/>
      <c r="F37" s="364"/>
      <c r="G37" s="364"/>
    </row>
    <row r="38" s="545" customFormat="1" ht="33" customHeight="1" spans="1:7">
      <c r="A38" s="570" t="s">
        <v>1183</v>
      </c>
      <c r="B38" s="613"/>
      <c r="C38" s="613"/>
      <c r="D38" s="613"/>
      <c r="E38" s="613"/>
      <c r="F38" s="364"/>
      <c r="G38" s="364"/>
    </row>
    <row r="39" s="545" customFormat="1" ht="37" customHeight="1" spans="1:7">
      <c r="A39" s="570" t="s">
        <v>1184</v>
      </c>
      <c r="B39" s="613">
        <v>152000</v>
      </c>
      <c r="C39" s="613">
        <f>C40</f>
        <v>198000</v>
      </c>
      <c r="D39" s="613"/>
      <c r="E39" s="613"/>
      <c r="F39" s="364"/>
      <c r="G39" s="364">
        <f>(E39-B39)/B39</f>
        <v>-1</v>
      </c>
    </row>
    <row r="40" s="545" customFormat="1" ht="39" customHeight="1" spans="1:7">
      <c r="A40" s="570" t="s">
        <v>1185</v>
      </c>
      <c r="B40" s="613">
        <v>152000</v>
      </c>
      <c r="C40" s="613">
        <v>198000</v>
      </c>
      <c r="D40" s="613"/>
      <c r="E40" s="613"/>
      <c r="F40" s="364"/>
      <c r="G40" s="364">
        <f>(E40-B40)/B40</f>
        <v>-1</v>
      </c>
    </row>
    <row r="41" s="545" customFormat="1" ht="37" customHeight="1" spans="1:7">
      <c r="A41" s="570" t="s">
        <v>1158</v>
      </c>
      <c r="B41" s="613"/>
      <c r="C41" s="613">
        <v>0</v>
      </c>
      <c r="D41" s="613">
        <v>4000</v>
      </c>
      <c r="E41" s="613">
        <v>10300</v>
      </c>
      <c r="F41" s="364">
        <f>E41/D41</f>
        <v>2.575</v>
      </c>
      <c r="G41" s="364"/>
    </row>
    <row r="42" s="545" customFormat="1" ht="39" customHeight="1" spans="1:7">
      <c r="A42" s="570" t="s">
        <v>1186</v>
      </c>
      <c r="B42" s="613"/>
      <c r="C42" s="613">
        <v>0</v>
      </c>
      <c r="D42" s="613">
        <v>4000</v>
      </c>
      <c r="E42" s="613">
        <v>10300</v>
      </c>
      <c r="F42" s="364">
        <f>E42/D42</f>
        <v>2.575</v>
      </c>
      <c r="G42" s="364"/>
    </row>
    <row r="43" s="549" customFormat="1" ht="25" customHeight="1" spans="1:7">
      <c r="A43" s="578" t="s">
        <v>1133</v>
      </c>
      <c r="B43" s="672">
        <f>B44+B47+B49</f>
        <v>604</v>
      </c>
      <c r="C43" s="672">
        <f>C44+C47+C49</f>
        <v>610</v>
      </c>
      <c r="D43" s="672">
        <f>D44+D47+D49</f>
        <v>889</v>
      </c>
      <c r="E43" s="672">
        <f>E44+E47+E49</f>
        <v>2013</v>
      </c>
      <c r="F43" s="364">
        <f>E43/D43</f>
        <v>2.26434195725534</v>
      </c>
      <c r="G43" s="364">
        <f>(E43-B43)/B43</f>
        <v>2.33278145695364</v>
      </c>
    </row>
    <row r="44" s="545" customFormat="1" ht="25" customHeight="1" spans="1:7">
      <c r="A44" s="570" t="s">
        <v>1187</v>
      </c>
      <c r="B44" s="613">
        <f>B45+B46</f>
        <v>30</v>
      </c>
      <c r="C44" s="613">
        <f>C45+C46</f>
        <v>0</v>
      </c>
      <c r="D44" s="613">
        <f>D45+D46</f>
        <v>0</v>
      </c>
      <c r="E44" s="613">
        <f>E45+E46</f>
        <v>115</v>
      </c>
      <c r="F44" s="364"/>
      <c r="G44" s="364">
        <f>(E44-B44)/B44</f>
        <v>2.83333333333333</v>
      </c>
    </row>
    <row r="45" s="545" customFormat="1" ht="25" customHeight="1" spans="1:7">
      <c r="A45" s="570" t="s">
        <v>1188</v>
      </c>
      <c r="B45" s="613">
        <v>30</v>
      </c>
      <c r="C45" s="613">
        <v>0</v>
      </c>
      <c r="D45" s="613">
        <v>0</v>
      </c>
      <c r="E45" s="613">
        <v>115</v>
      </c>
      <c r="F45" s="364"/>
      <c r="G45" s="364">
        <f>(E45-B45)/B45</f>
        <v>2.83333333333333</v>
      </c>
    </row>
    <row r="46" s="545" customFormat="1" ht="27" customHeight="1" spans="1:7">
      <c r="A46" s="570" t="s">
        <v>1189</v>
      </c>
      <c r="B46" s="613"/>
      <c r="C46" s="613"/>
      <c r="D46" s="613"/>
      <c r="E46" s="613"/>
      <c r="F46" s="364"/>
      <c r="G46" s="364"/>
    </row>
    <row r="47" s="545" customFormat="1" ht="27" customHeight="1" spans="1:7">
      <c r="A47" s="570" t="s">
        <v>1190</v>
      </c>
      <c r="B47" s="613"/>
      <c r="C47" s="613">
        <v>30</v>
      </c>
      <c r="D47" s="613">
        <v>30</v>
      </c>
      <c r="E47" s="613"/>
      <c r="F47" s="364">
        <f t="shared" ref="F47:F58" si="5">E47/D47</f>
        <v>0</v>
      </c>
      <c r="G47" s="364"/>
    </row>
    <row r="48" s="545" customFormat="1" ht="25" customHeight="1" spans="1:7">
      <c r="A48" s="570" t="s">
        <v>1191</v>
      </c>
      <c r="B48" s="613"/>
      <c r="C48" s="613">
        <v>30</v>
      </c>
      <c r="D48" s="613">
        <v>30</v>
      </c>
      <c r="E48" s="613"/>
      <c r="F48" s="364">
        <f t="shared" si="5"/>
        <v>0</v>
      </c>
      <c r="G48" s="364"/>
    </row>
    <row r="49" s="545" customFormat="1" ht="25" customHeight="1" spans="1:7">
      <c r="A49" s="570" t="s">
        <v>1192</v>
      </c>
      <c r="B49" s="613">
        <f>B50+B51+B52</f>
        <v>574</v>
      </c>
      <c r="C49" s="613">
        <f>C50+C51+C52</f>
        <v>580</v>
      </c>
      <c r="D49" s="613">
        <f>D50+D51+D52</f>
        <v>859</v>
      </c>
      <c r="E49" s="613">
        <f>E50+E51+E52</f>
        <v>1898</v>
      </c>
      <c r="F49" s="364">
        <f t="shared" si="5"/>
        <v>2.20954598370198</v>
      </c>
      <c r="G49" s="364">
        <f>(E49-B49)/B49</f>
        <v>2.30662020905923</v>
      </c>
    </row>
    <row r="50" s="545" customFormat="1" ht="25" customHeight="1" spans="1:7">
      <c r="A50" s="570" t="s">
        <v>1193</v>
      </c>
      <c r="B50" s="613">
        <v>574</v>
      </c>
      <c r="C50" s="613"/>
      <c r="D50" s="613"/>
      <c r="E50" s="613">
        <v>472</v>
      </c>
      <c r="F50" s="364"/>
      <c r="G50" s="364">
        <f>(E50-B50)/B50</f>
        <v>-0.177700348432056</v>
      </c>
    </row>
    <row r="51" s="545" customFormat="1" ht="25" customHeight="1" spans="1:7">
      <c r="A51" s="570" t="s">
        <v>1194</v>
      </c>
      <c r="B51" s="613"/>
      <c r="C51" s="613">
        <v>463</v>
      </c>
      <c r="D51" s="613">
        <v>742</v>
      </c>
      <c r="E51" s="613">
        <v>1426</v>
      </c>
      <c r="F51" s="364">
        <f t="shared" si="5"/>
        <v>1.92183288409704</v>
      </c>
      <c r="G51" s="364"/>
    </row>
    <row r="52" s="545" customFormat="1" ht="25" customHeight="1" spans="1:7">
      <c r="A52" s="570" t="s">
        <v>1195</v>
      </c>
      <c r="B52" s="613"/>
      <c r="C52" s="613">
        <v>117</v>
      </c>
      <c r="D52" s="613">
        <v>117</v>
      </c>
      <c r="E52" s="613">
        <v>0</v>
      </c>
      <c r="F52" s="364">
        <f t="shared" si="5"/>
        <v>0</v>
      </c>
      <c r="G52" s="364"/>
    </row>
    <row r="53" s="549" customFormat="1" ht="25" customHeight="1" spans="1:7">
      <c r="A53" s="578" t="s">
        <v>1136</v>
      </c>
      <c r="B53" s="672">
        <v>0</v>
      </c>
      <c r="C53" s="672">
        <v>0</v>
      </c>
      <c r="D53" s="672">
        <v>0</v>
      </c>
      <c r="E53" s="672">
        <v>240</v>
      </c>
      <c r="F53" s="364"/>
      <c r="G53" s="364"/>
    </row>
    <row r="54" s="545" customFormat="1" ht="25" customHeight="1" spans="1:7">
      <c r="A54" s="570" t="s">
        <v>1158</v>
      </c>
      <c r="B54" s="613"/>
      <c r="C54" s="613"/>
      <c r="D54" s="613"/>
      <c r="E54" s="613">
        <v>240</v>
      </c>
      <c r="F54" s="364"/>
      <c r="G54" s="364"/>
    </row>
    <row r="55" s="545" customFormat="1" ht="25" customHeight="1" spans="1:7">
      <c r="A55" s="570" t="s">
        <v>1196</v>
      </c>
      <c r="B55" s="613"/>
      <c r="C55" s="613"/>
      <c r="D55" s="613"/>
      <c r="E55" s="613">
        <v>240</v>
      </c>
      <c r="F55" s="364"/>
      <c r="G55" s="364"/>
    </row>
    <row r="56" s="549" customFormat="1" ht="25" customHeight="1" spans="1:7">
      <c r="A56" s="578" t="s">
        <v>1137</v>
      </c>
      <c r="B56" s="672">
        <f>B57+B59+B62</f>
        <v>391739</v>
      </c>
      <c r="C56" s="672">
        <f>C57+C59+C62</f>
        <v>350135</v>
      </c>
      <c r="D56" s="672">
        <f>D57+D59+D62</f>
        <v>376119</v>
      </c>
      <c r="E56" s="672">
        <f>E57+E59+E62</f>
        <v>355277</v>
      </c>
      <c r="F56" s="364">
        <f t="shared" si="5"/>
        <v>0.944586686660339</v>
      </c>
      <c r="G56" s="364">
        <f>(E56-B56)/B56</f>
        <v>-0.0930772784940994</v>
      </c>
    </row>
    <row r="57" s="545" customFormat="1" ht="33" customHeight="1" spans="1:7">
      <c r="A57" s="570" t="s">
        <v>1197</v>
      </c>
      <c r="B57" s="613">
        <v>391000</v>
      </c>
      <c r="C57" s="613">
        <v>350000</v>
      </c>
      <c r="D57" s="613">
        <v>375700</v>
      </c>
      <c r="E57" s="613">
        <v>354700</v>
      </c>
      <c r="F57" s="364">
        <f t="shared" si="5"/>
        <v>0.944104338568006</v>
      </c>
      <c r="G57" s="364">
        <f>(E57-B57)/B57</f>
        <v>-0.0928388746803069</v>
      </c>
    </row>
    <row r="58" s="545" customFormat="1" ht="35" customHeight="1" spans="1:7">
      <c r="A58" s="570" t="s">
        <v>1198</v>
      </c>
      <c r="B58" s="613">
        <v>391000</v>
      </c>
      <c r="C58" s="613">
        <v>350000</v>
      </c>
      <c r="D58" s="613">
        <v>375700</v>
      </c>
      <c r="E58" s="613">
        <v>354700</v>
      </c>
      <c r="F58" s="364">
        <f t="shared" si="5"/>
        <v>0.944104338568006</v>
      </c>
      <c r="G58" s="364">
        <f>(E58-B58)/B58</f>
        <v>-0.0928388746803069</v>
      </c>
    </row>
    <row r="59" s="545" customFormat="1" ht="25" customHeight="1" spans="1:7">
      <c r="A59" s="570" t="s">
        <v>1199</v>
      </c>
      <c r="B59" s="613"/>
      <c r="C59" s="613"/>
      <c r="D59" s="613"/>
      <c r="E59" s="613"/>
      <c r="F59" s="364"/>
      <c r="G59" s="364"/>
    </row>
    <row r="60" s="545" customFormat="1" ht="25" customHeight="1" spans="1:7">
      <c r="A60" s="570" t="s">
        <v>1200</v>
      </c>
      <c r="B60" s="613"/>
      <c r="C60" s="613"/>
      <c r="D60" s="613"/>
      <c r="E60" s="613"/>
      <c r="F60" s="364"/>
      <c r="G60" s="364"/>
    </row>
    <row r="61" s="545" customFormat="1" ht="25" customHeight="1" spans="1:7">
      <c r="A61" s="570" t="s">
        <v>1201</v>
      </c>
      <c r="B61" s="613"/>
      <c r="C61" s="613"/>
      <c r="D61" s="613"/>
      <c r="E61" s="613"/>
      <c r="F61" s="364"/>
      <c r="G61" s="364"/>
    </row>
    <row r="62" s="545" customFormat="1" ht="25" customHeight="1" spans="1:7">
      <c r="A62" s="570" t="s">
        <v>1202</v>
      </c>
      <c r="B62" s="613">
        <f>B63+B64+B65+B66+B67+B68+B69</f>
        <v>739</v>
      </c>
      <c r="C62" s="613">
        <f>C63+C64+C65+C66+C67+C68+C69</f>
        <v>135</v>
      </c>
      <c r="D62" s="613">
        <f>D63+D64+D65+D66+D67+D68+D69</f>
        <v>419</v>
      </c>
      <c r="E62" s="613">
        <f>E63+E64+E65+E66+E67+E68+E69</f>
        <v>577</v>
      </c>
      <c r="F62" s="364">
        <f t="shared" ref="F62:F64" si="6">E62/D62</f>
        <v>1.37708830548926</v>
      </c>
      <c r="G62" s="364">
        <f t="shared" ref="G62:G64" si="7">(E62-B62)/B62</f>
        <v>-0.219215155615697</v>
      </c>
    </row>
    <row r="63" s="545" customFormat="1" ht="25" customHeight="1" spans="1:7">
      <c r="A63" s="570" t="s">
        <v>1203</v>
      </c>
      <c r="B63" s="613">
        <v>168</v>
      </c>
      <c r="C63" s="613">
        <v>0</v>
      </c>
      <c r="D63" s="613">
        <v>0</v>
      </c>
      <c r="E63" s="613">
        <v>285</v>
      </c>
      <c r="F63" s="364"/>
      <c r="G63" s="364">
        <f t="shared" si="7"/>
        <v>0.696428571428571</v>
      </c>
    </row>
    <row r="64" s="545" customFormat="1" ht="25" customHeight="1" spans="1:7">
      <c r="A64" s="570" t="s">
        <v>1204</v>
      </c>
      <c r="B64" s="613">
        <v>493</v>
      </c>
      <c r="C64" s="613">
        <v>135</v>
      </c>
      <c r="D64" s="613">
        <v>419</v>
      </c>
      <c r="E64" s="613">
        <v>139</v>
      </c>
      <c r="F64" s="364">
        <f t="shared" si="6"/>
        <v>0.331742243436754</v>
      </c>
      <c r="G64" s="364">
        <f t="shared" si="7"/>
        <v>-0.718052738336714</v>
      </c>
    </row>
    <row r="65" s="545" customFormat="1" ht="25" customHeight="1" spans="1:7">
      <c r="A65" s="570" t="s">
        <v>1205</v>
      </c>
      <c r="B65" s="613"/>
      <c r="C65" s="613"/>
      <c r="D65" s="613"/>
      <c r="E65" s="613"/>
      <c r="F65" s="364"/>
      <c r="G65" s="364"/>
    </row>
    <row r="66" s="545" customFormat="1" ht="25" customHeight="1" spans="1:7">
      <c r="A66" s="570" t="s">
        <v>1206</v>
      </c>
      <c r="B66" s="613"/>
      <c r="C66" s="613"/>
      <c r="D66" s="613"/>
      <c r="E66" s="613"/>
      <c r="F66" s="364"/>
      <c r="G66" s="364"/>
    </row>
    <row r="67" s="545" customFormat="1" ht="25" customHeight="1" spans="1:7">
      <c r="A67" s="570" t="s">
        <v>1207</v>
      </c>
      <c r="B67" s="613">
        <v>41</v>
      </c>
      <c r="C67" s="613">
        <v>0</v>
      </c>
      <c r="D67" s="613">
        <v>0</v>
      </c>
      <c r="E67" s="613">
        <v>103</v>
      </c>
      <c r="F67" s="364"/>
      <c r="G67" s="364">
        <f t="shared" ref="G67:G72" si="8">(E67-B67)/B67</f>
        <v>1.51219512195122</v>
      </c>
    </row>
    <row r="68" s="545" customFormat="1" ht="25" customHeight="1" spans="1:7">
      <c r="A68" s="570" t="s">
        <v>1208</v>
      </c>
      <c r="B68" s="613"/>
      <c r="C68" s="613"/>
      <c r="D68" s="613"/>
      <c r="E68" s="613"/>
      <c r="F68" s="364"/>
      <c r="G68" s="364"/>
    </row>
    <row r="69" s="545" customFormat="1" ht="28.5" spans="1:7">
      <c r="A69" s="570" t="s">
        <v>1209</v>
      </c>
      <c r="B69" s="613">
        <v>37</v>
      </c>
      <c r="C69" s="613">
        <v>0</v>
      </c>
      <c r="D69" s="613">
        <v>0</v>
      </c>
      <c r="E69" s="613">
        <v>50</v>
      </c>
      <c r="F69" s="364"/>
      <c r="G69" s="364">
        <f t="shared" si="8"/>
        <v>0.351351351351351</v>
      </c>
    </row>
    <row r="70" s="549" customFormat="1" ht="25" customHeight="1" spans="1:7">
      <c r="A70" s="578" t="s">
        <v>1141</v>
      </c>
      <c r="B70" s="672">
        <f>B71</f>
        <v>68894</v>
      </c>
      <c r="C70" s="672">
        <f>C71</f>
        <v>77629</v>
      </c>
      <c r="D70" s="672">
        <f>D71</f>
        <v>86799</v>
      </c>
      <c r="E70" s="672">
        <f>E71</f>
        <v>86799</v>
      </c>
      <c r="F70" s="364">
        <f t="shared" ref="F67:F72" si="9">E70/D70</f>
        <v>1</v>
      </c>
      <c r="G70" s="364">
        <f t="shared" si="8"/>
        <v>0.259892008012309</v>
      </c>
    </row>
    <row r="71" s="545" customFormat="1" ht="25" customHeight="1" spans="1:7">
      <c r="A71" s="570" t="s">
        <v>1210</v>
      </c>
      <c r="B71" s="613">
        <f>B72+B73+B74+B75</f>
        <v>68894</v>
      </c>
      <c r="C71" s="613">
        <f>C72+C73+C74+C75</f>
        <v>77629</v>
      </c>
      <c r="D71" s="613">
        <f>D72+D73+D74+D75</f>
        <v>86799</v>
      </c>
      <c r="E71" s="613">
        <f>E72+E73+E74+E75</f>
        <v>86799</v>
      </c>
      <c r="F71" s="364">
        <f t="shared" si="9"/>
        <v>1</v>
      </c>
      <c r="G71" s="364">
        <f t="shared" si="8"/>
        <v>0.259892008012309</v>
      </c>
    </row>
    <row r="72" s="545" customFormat="1" ht="25" customHeight="1" spans="1:7">
      <c r="A72" s="570" t="s">
        <v>1211</v>
      </c>
      <c r="B72" s="613">
        <v>29775</v>
      </c>
      <c r="C72" s="613">
        <v>37196</v>
      </c>
      <c r="D72" s="613">
        <v>43015</v>
      </c>
      <c r="E72" s="613">
        <v>43015</v>
      </c>
      <c r="F72" s="364">
        <f t="shared" si="9"/>
        <v>1</v>
      </c>
      <c r="G72" s="364">
        <f t="shared" si="8"/>
        <v>0.444668345927792</v>
      </c>
    </row>
    <row r="73" s="545" customFormat="1" ht="25" customHeight="1" spans="1:7">
      <c r="A73" s="570" t="s">
        <v>1212</v>
      </c>
      <c r="B73" s="613"/>
      <c r="C73" s="613"/>
      <c r="D73" s="613"/>
      <c r="E73" s="613"/>
      <c r="F73" s="364"/>
      <c r="G73" s="364"/>
    </row>
    <row r="74" s="545" customFormat="1" ht="25" customHeight="1" spans="1:7">
      <c r="A74" s="570" t="s">
        <v>1213</v>
      </c>
      <c r="B74" s="613">
        <v>10783</v>
      </c>
      <c r="C74" s="613">
        <v>4182</v>
      </c>
      <c r="D74" s="613">
        <v>4182</v>
      </c>
      <c r="E74" s="613">
        <v>4182</v>
      </c>
      <c r="F74" s="364">
        <f t="shared" ref="F74:F79" si="10">E74/D74</f>
        <v>1</v>
      </c>
      <c r="G74" s="364">
        <f t="shared" ref="G74:G79" si="11">(E74-B74)/B74</f>
        <v>-0.612167300380228</v>
      </c>
    </row>
    <row r="75" s="545" customFormat="1" ht="36" customHeight="1" spans="1:7">
      <c r="A75" s="570" t="s">
        <v>1214</v>
      </c>
      <c r="B75" s="613">
        <v>28336</v>
      </c>
      <c r="C75" s="613">
        <v>36251</v>
      </c>
      <c r="D75" s="613">
        <v>39602</v>
      </c>
      <c r="E75" s="613">
        <v>39602</v>
      </c>
      <c r="F75" s="364">
        <f t="shared" si="10"/>
        <v>1</v>
      </c>
      <c r="G75" s="364">
        <f t="shared" si="11"/>
        <v>0.397586109542631</v>
      </c>
    </row>
    <row r="76" s="547" customFormat="1" ht="25" customHeight="1" spans="1:7">
      <c r="A76" s="581" t="s">
        <v>353</v>
      </c>
      <c r="B76" s="674">
        <f>B6+B11+B14+B43+B56+B53+B70</f>
        <v>1057336</v>
      </c>
      <c r="C76" s="674">
        <f>C6+C11+C14+C43+C56+C53+C70</f>
        <v>1128811</v>
      </c>
      <c r="D76" s="674">
        <f>D6+D11+D14+D43+D56+D53+D70</f>
        <v>971706</v>
      </c>
      <c r="E76" s="674">
        <f>E6+E11+E14+E43+E56+E53+E70</f>
        <v>892027</v>
      </c>
      <c r="F76" s="364">
        <f t="shared" si="10"/>
        <v>0.918000917973132</v>
      </c>
      <c r="G76" s="364">
        <f t="shared" si="11"/>
        <v>-0.156344813758351</v>
      </c>
    </row>
    <row r="77" s="548" customFormat="1" ht="25" customHeight="1" spans="1:7">
      <c r="A77" s="578" t="s">
        <v>354</v>
      </c>
      <c r="B77" s="581">
        <f>SUM(B78:B83)</f>
        <v>272997</v>
      </c>
      <c r="C77" s="581">
        <f>SUM(C78:C83)</f>
        <v>665800</v>
      </c>
      <c r="D77" s="581">
        <f>SUM(D78:D83)</f>
        <v>703800</v>
      </c>
      <c r="E77" s="581">
        <f>SUM(E78:E83)</f>
        <v>719295</v>
      </c>
      <c r="F77" s="364"/>
      <c r="G77" s="364"/>
    </row>
    <row r="78" s="547" customFormat="1" ht="25" customHeight="1" spans="1:7">
      <c r="A78" s="583" t="s">
        <v>1147</v>
      </c>
      <c r="B78" s="675">
        <v>219100</v>
      </c>
      <c r="C78" s="579">
        <v>335200</v>
      </c>
      <c r="D78" s="676">
        <v>643200</v>
      </c>
      <c r="E78" s="676">
        <v>643200</v>
      </c>
      <c r="F78" s="364"/>
      <c r="G78" s="364"/>
    </row>
    <row r="79" s="547" customFormat="1" ht="25" customHeight="1" spans="1:7">
      <c r="A79" s="570" t="s">
        <v>356</v>
      </c>
      <c r="B79" s="633">
        <v>598</v>
      </c>
      <c r="C79" s="613">
        <v>600</v>
      </c>
      <c r="D79" s="613">
        <v>600</v>
      </c>
      <c r="E79" s="613">
        <v>2160</v>
      </c>
      <c r="F79" s="364"/>
      <c r="G79" s="364"/>
    </row>
    <row r="80" s="545" customFormat="1" ht="25" customHeight="1" spans="1:7">
      <c r="A80" s="570" t="s">
        <v>467</v>
      </c>
      <c r="B80" s="631"/>
      <c r="C80" s="579"/>
      <c r="D80" s="613"/>
      <c r="E80" s="613"/>
      <c r="F80" s="613"/>
      <c r="G80" s="613"/>
    </row>
    <row r="81" s="545" customFormat="1" ht="25" customHeight="1" spans="1:7">
      <c r="A81" s="570" t="s">
        <v>468</v>
      </c>
      <c r="B81" s="633"/>
      <c r="C81" s="579"/>
      <c r="D81" s="613"/>
      <c r="E81" s="613"/>
      <c r="F81" s="613"/>
      <c r="G81" s="613"/>
    </row>
    <row r="82" s="545" customFormat="1" ht="25" customHeight="1" spans="1:7">
      <c r="A82" s="570" t="s">
        <v>360</v>
      </c>
      <c r="B82" s="613"/>
      <c r="C82" s="579">
        <v>310000</v>
      </c>
      <c r="D82" s="613">
        <v>0</v>
      </c>
      <c r="E82" s="613">
        <v>50120</v>
      </c>
      <c r="F82" s="364"/>
      <c r="G82" s="364"/>
    </row>
    <row r="83" s="545" customFormat="1" ht="25" customHeight="1" spans="1:7">
      <c r="A83" s="570" t="s">
        <v>361</v>
      </c>
      <c r="B83" s="633">
        <v>53299</v>
      </c>
      <c r="C83" s="677">
        <v>20000</v>
      </c>
      <c r="D83" s="677">
        <v>60000</v>
      </c>
      <c r="E83" s="677">
        <v>23815</v>
      </c>
      <c r="F83" s="364"/>
      <c r="G83" s="364"/>
    </row>
    <row r="84" s="549" customFormat="1" ht="25" customHeight="1" spans="1:7">
      <c r="A84" s="581" t="s">
        <v>1148</v>
      </c>
      <c r="B84" s="648">
        <f>B77+B76</f>
        <v>1330333</v>
      </c>
      <c r="C84" s="648">
        <f>C77+C76</f>
        <v>1794611</v>
      </c>
      <c r="D84" s="648">
        <f>D77+D76</f>
        <v>1675506</v>
      </c>
      <c r="E84" s="648">
        <f>E77+E76</f>
        <v>1611322</v>
      </c>
      <c r="F84" s="364"/>
      <c r="G84" s="364"/>
    </row>
  </sheetData>
  <mergeCells count="6">
    <mergeCell ref="A2:G2"/>
    <mergeCell ref="E4:G4"/>
    <mergeCell ref="A4:A5"/>
    <mergeCell ref="B4:B5"/>
    <mergeCell ref="C4:C5"/>
    <mergeCell ref="D4:D5"/>
  </mergeCells>
  <printOptions horizontalCentered="1"/>
  <pageMargins left="0.393055555555556" right="0.393055555555556" top="0.393055555555556" bottom="0.118055555555556" header="0.5" footer="0.5"/>
  <pageSetup paperSize="9" scale="88" fitToHeight="0" orientation="portrait"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pane ySplit="4" topLeftCell="A5" activePane="bottomLeft" state="frozen"/>
      <selection/>
      <selection pane="bottomLeft" activeCell="A20" sqref="A20:E21"/>
    </sheetView>
  </sheetViews>
  <sheetFormatPr defaultColWidth="10" defaultRowHeight="14.25" outlineLevelCol="4"/>
  <cols>
    <col min="1" max="1" width="35" style="451" customWidth="1"/>
    <col min="2" max="2" width="15" style="452" customWidth="1"/>
    <col min="3" max="3" width="15.5333333333333" style="452" customWidth="1"/>
    <col min="4" max="4" width="13.3809523809524" style="452" customWidth="1"/>
    <col min="5" max="5" width="16.7809523809524" style="452" customWidth="1"/>
    <col min="6" max="16378" width="10" style="451"/>
  </cols>
  <sheetData>
    <row r="1" s="445" customFormat="1" ht="20" customHeight="1" spans="1:5">
      <c r="A1" s="453" t="s">
        <v>1215</v>
      </c>
      <c r="B1" s="518"/>
      <c r="C1" s="454"/>
      <c r="D1" s="454"/>
      <c r="E1" s="454"/>
    </row>
    <row r="2" s="446" customFormat="1" ht="36" customHeight="1" spans="1:5">
      <c r="A2" s="455" t="s">
        <v>1216</v>
      </c>
      <c r="B2" s="456"/>
      <c r="C2" s="456"/>
      <c r="D2" s="456"/>
      <c r="E2" s="456"/>
    </row>
    <row r="3" s="447" customFormat="1" ht="28" customHeight="1" spans="1:5">
      <c r="A3" s="457" t="s">
        <v>285</v>
      </c>
      <c r="B3" s="457"/>
      <c r="C3" s="457"/>
      <c r="D3" s="457"/>
      <c r="E3" s="457"/>
    </row>
    <row r="4" s="448" customFormat="1" ht="72" customHeight="1" spans="1:5">
      <c r="A4" s="458" t="s">
        <v>406</v>
      </c>
      <c r="B4" s="515" t="s">
        <v>1217</v>
      </c>
      <c r="C4" s="424" t="s">
        <v>1218</v>
      </c>
      <c r="D4" s="424" t="s">
        <v>1219</v>
      </c>
      <c r="E4" s="424" t="s">
        <v>1220</v>
      </c>
    </row>
    <row r="5" s="449" customFormat="1" ht="33" customHeight="1" spans="1:5">
      <c r="A5" s="459" t="s">
        <v>1217</v>
      </c>
      <c r="B5" s="460">
        <f>SUM(B6:B12)</f>
        <v>0</v>
      </c>
      <c r="C5" s="460">
        <f>SUM(C6:C12)</f>
        <v>0</v>
      </c>
      <c r="D5" s="460">
        <f>SUM(D6:D12)</f>
        <v>0</v>
      </c>
      <c r="E5" s="460">
        <f>SUM(E6:E12)</f>
        <v>0</v>
      </c>
    </row>
    <row r="6" s="450" customFormat="1" ht="42" customHeight="1" spans="1:5">
      <c r="A6" s="461" t="s">
        <v>562</v>
      </c>
      <c r="B6" s="461"/>
      <c r="C6" s="519"/>
      <c r="D6" s="519"/>
      <c r="E6" s="519"/>
    </row>
    <row r="7" s="450" customFormat="1" ht="42" customHeight="1" spans="1:5">
      <c r="A7" s="461" t="s">
        <v>563</v>
      </c>
      <c r="B7" s="461"/>
      <c r="C7" s="519"/>
      <c r="D7" s="519"/>
      <c r="E7" s="519"/>
    </row>
    <row r="8" s="450" customFormat="1" ht="42" customHeight="1" spans="1:5">
      <c r="A8" s="461" t="s">
        <v>564</v>
      </c>
      <c r="B8" s="461"/>
      <c r="C8" s="519"/>
      <c r="D8" s="519"/>
      <c r="E8" s="519"/>
    </row>
    <row r="9" s="450" customFormat="1" ht="42" customHeight="1" spans="1:5">
      <c r="A9" s="461" t="s">
        <v>565</v>
      </c>
      <c r="B9" s="461"/>
      <c r="C9" s="519"/>
      <c r="D9" s="519"/>
      <c r="E9" s="519"/>
    </row>
    <row r="10" s="450" customFormat="1" ht="42" customHeight="1" spans="1:5">
      <c r="A10" s="461" t="s">
        <v>566</v>
      </c>
      <c r="B10" s="461"/>
      <c r="C10" s="519"/>
      <c r="D10" s="519"/>
      <c r="E10" s="519"/>
    </row>
    <row r="11" s="450" customFormat="1" ht="42" customHeight="1" spans="1:5">
      <c r="A11" s="461" t="s">
        <v>567</v>
      </c>
      <c r="B11" s="461"/>
      <c r="C11" s="519"/>
      <c r="D11" s="519"/>
      <c r="E11" s="519"/>
    </row>
    <row r="12" s="450" customFormat="1" ht="42" customHeight="1" spans="1:5">
      <c r="A12" s="461" t="s">
        <v>568</v>
      </c>
      <c r="B12" s="461"/>
      <c r="C12" s="519"/>
      <c r="D12" s="519"/>
      <c r="E12" s="519"/>
    </row>
    <row r="13" s="450" customFormat="1" ht="42" customHeight="1" spans="1:5">
      <c r="A13" s="461" t="s">
        <v>569</v>
      </c>
      <c r="B13" s="461"/>
      <c r="C13" s="519"/>
      <c r="D13" s="519"/>
      <c r="E13" s="519"/>
    </row>
    <row r="14" s="450" customFormat="1" ht="42" customHeight="1" spans="1:5">
      <c r="A14" s="461" t="s">
        <v>570</v>
      </c>
      <c r="B14" s="461"/>
      <c r="C14" s="519"/>
      <c r="D14" s="519"/>
      <c r="E14" s="519"/>
    </row>
    <row r="15" s="450" customFormat="1" ht="42" customHeight="1" spans="1:5">
      <c r="A15" s="461" t="s">
        <v>571</v>
      </c>
      <c r="B15" s="461"/>
      <c r="C15" s="519"/>
      <c r="D15" s="519"/>
      <c r="E15" s="519"/>
    </row>
    <row r="16" s="450" customFormat="1" ht="42" customHeight="1" spans="1:5">
      <c r="A16" s="461" t="s">
        <v>572</v>
      </c>
      <c r="B16" s="461"/>
      <c r="C16" s="519"/>
      <c r="D16" s="519"/>
      <c r="E16" s="519"/>
    </row>
    <row r="17" s="450" customFormat="1" ht="42" customHeight="1" spans="1:5">
      <c r="A17" s="461" t="s">
        <v>573</v>
      </c>
      <c r="B17" s="461"/>
      <c r="C17" s="519"/>
      <c r="D17" s="519"/>
      <c r="E17" s="519"/>
    </row>
    <row r="18" s="450" customFormat="1" ht="31" customHeight="1" spans="1:5">
      <c r="A18" s="461" t="s">
        <v>574</v>
      </c>
      <c r="B18" s="461"/>
      <c r="C18" s="519"/>
      <c r="D18" s="519"/>
      <c r="E18" s="519"/>
    </row>
    <row r="19" s="450" customFormat="1" ht="31" customHeight="1" spans="1:5">
      <c r="A19" s="461" t="s">
        <v>575</v>
      </c>
      <c r="B19" s="461"/>
      <c r="C19" s="519"/>
      <c r="D19" s="519"/>
      <c r="E19" s="519"/>
    </row>
    <row r="20" spans="1:5">
      <c r="A20" s="462" t="s">
        <v>1221</v>
      </c>
      <c r="B20" s="462"/>
      <c r="C20" s="462"/>
      <c r="D20" s="462"/>
      <c r="E20" s="462"/>
    </row>
    <row r="21" ht="25" customHeight="1" spans="1:5">
      <c r="A21" s="462"/>
      <c r="B21" s="462"/>
      <c r="C21" s="462"/>
      <c r="D21" s="462"/>
      <c r="E21" s="462"/>
    </row>
  </sheetData>
  <mergeCells count="4">
    <mergeCell ref="A1:B1"/>
    <mergeCell ref="A2:E2"/>
    <mergeCell ref="A3:E3"/>
    <mergeCell ref="A20:E21"/>
  </mergeCells>
  <printOptions horizontalCentered="1"/>
  <pageMargins left="0.313888888888889" right="0.275" top="0.393055555555556" bottom="0.393055555555556" header="0.5" footer="0.5"/>
  <pageSetup paperSize="9" orientation="portrait"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D13" sqref="D13"/>
    </sheetView>
  </sheetViews>
  <sheetFormatPr defaultColWidth="10" defaultRowHeight="14.25" outlineLevelCol="6"/>
  <cols>
    <col min="1" max="1" width="10.552380952381" style="1" customWidth="1"/>
    <col min="2" max="3" width="14.6666666666667" style="1" customWidth="1"/>
    <col min="4" max="4" width="13.7809523809524" style="1" customWidth="1"/>
    <col min="5" max="6" width="14.6666666666667" style="1" customWidth="1"/>
    <col min="7" max="7" width="13.3333333333333" style="1" customWidth="1"/>
    <col min="8" max="16384" width="10" style="1"/>
  </cols>
  <sheetData>
    <row r="1" s="1" customFormat="1" ht="18" customHeight="1" spans="1:7">
      <c r="A1" s="326" t="s">
        <v>1222</v>
      </c>
      <c r="B1" s="326"/>
      <c r="C1" s="327"/>
      <c r="D1" s="327"/>
      <c r="E1" s="327"/>
      <c r="F1" s="328"/>
    </row>
    <row r="2" s="1" customFormat="1" ht="27" customHeight="1" spans="1:7">
      <c r="A2" s="86" t="s">
        <v>1223</v>
      </c>
      <c r="B2" s="86"/>
      <c r="C2" s="86"/>
      <c r="D2" s="86"/>
      <c r="E2" s="86"/>
      <c r="F2" s="86"/>
      <c r="G2" s="86"/>
    </row>
    <row r="3" s="1" customFormat="1" ht="27" customHeight="1" spans="1:7">
      <c r="A3" s="329"/>
      <c r="B3" s="329"/>
      <c r="C3" s="329"/>
      <c r="D3" s="329"/>
      <c r="E3" s="329"/>
      <c r="F3" s="330"/>
      <c r="G3" s="331" t="s">
        <v>285</v>
      </c>
    </row>
    <row r="4" s="1" customFormat="1" ht="36" customHeight="1" spans="1:7">
      <c r="A4" s="332" t="s">
        <v>406</v>
      </c>
      <c r="B4" s="654" t="s">
        <v>1224</v>
      </c>
      <c r="C4" s="655"/>
      <c r="D4" s="656"/>
      <c r="E4" s="654" t="s">
        <v>1225</v>
      </c>
      <c r="F4" s="655"/>
      <c r="G4" s="656"/>
    </row>
    <row r="5" s="1" customFormat="1" ht="36" customHeight="1" spans="1:7">
      <c r="A5" s="332"/>
      <c r="B5" s="332" t="s">
        <v>1226</v>
      </c>
      <c r="C5" s="332" t="s">
        <v>290</v>
      </c>
      <c r="D5" s="657" t="s">
        <v>454</v>
      </c>
      <c r="E5" s="332" t="s">
        <v>1226</v>
      </c>
      <c r="F5" s="332" t="s">
        <v>290</v>
      </c>
      <c r="G5" s="657" t="s">
        <v>454</v>
      </c>
    </row>
    <row r="6" s="1" customFormat="1" ht="36" customHeight="1" spans="1:7">
      <c r="A6" s="334" t="s">
        <v>414</v>
      </c>
      <c r="B6" s="658">
        <v>1330333</v>
      </c>
      <c r="C6" s="659">
        <v>1611322</v>
      </c>
      <c r="D6" s="660">
        <f>ROUND((C6-B6)/B6,3)</f>
        <v>0.211</v>
      </c>
      <c r="E6" s="659">
        <v>1330333</v>
      </c>
      <c r="F6" s="659">
        <v>1611322</v>
      </c>
      <c r="G6" s="660">
        <f>ROUND((F6-E6)/E6,3)</f>
        <v>0.211</v>
      </c>
    </row>
    <row r="7" s="1" customFormat="1" spans="1:7">
      <c r="C7" s="338"/>
      <c r="D7" s="338"/>
      <c r="E7" s="338"/>
    </row>
    <row r="8" s="1" customFormat="1" spans="1:7">
      <c r="C8" s="338"/>
      <c r="D8" s="338"/>
      <c r="E8" s="338"/>
    </row>
    <row r="9" s="1" customFormat="1" spans="1:7">
      <c r="C9" s="338"/>
      <c r="D9" s="338"/>
      <c r="E9" s="338"/>
    </row>
    <row r="10" s="1" customFormat="1" spans="1:7">
      <c r="C10" s="338"/>
      <c r="D10" s="338"/>
      <c r="E10" s="338"/>
    </row>
    <row r="11" s="1" customFormat="1" spans="1:7">
      <c r="C11" s="338"/>
      <c r="D11" s="338"/>
      <c r="E11" s="338"/>
    </row>
    <row r="12" s="1" customFormat="1" spans="1:7">
      <c r="C12" s="338"/>
      <c r="D12" s="338"/>
      <c r="E12" s="338"/>
    </row>
    <row r="13" s="1" customFormat="1" spans="1:7">
      <c r="C13" s="338"/>
      <c r="D13" s="338"/>
      <c r="E13" s="338"/>
    </row>
    <row r="14" s="1" customFormat="1" spans="1:7">
      <c r="C14" s="338"/>
      <c r="D14" s="338"/>
      <c r="E14" s="338"/>
    </row>
    <row r="15" s="1" customFormat="1" spans="1:7">
      <c r="C15" s="338"/>
      <c r="D15" s="338"/>
      <c r="E15" s="338"/>
    </row>
    <row r="16" s="1" customFormat="1" spans="1:7">
      <c r="C16" s="338"/>
      <c r="D16" s="338"/>
      <c r="E16" s="338"/>
    </row>
    <row r="17" s="1" customFormat="1" spans="3:5">
      <c r="C17" s="338"/>
      <c r="D17" s="338"/>
      <c r="E17" s="338"/>
    </row>
    <row r="18" s="1" customFormat="1" spans="3:5">
      <c r="C18" s="338"/>
      <c r="D18" s="338"/>
      <c r="E18" s="338"/>
    </row>
    <row r="19" s="1" customFormat="1" spans="3:5">
      <c r="C19" s="338"/>
      <c r="D19" s="338"/>
      <c r="E19" s="338"/>
    </row>
    <row r="20" s="1" customFormat="1" spans="3:5">
      <c r="C20" s="338"/>
      <c r="D20" s="338"/>
      <c r="E20" s="338"/>
    </row>
    <row r="21" s="1" customFormat="1" spans="3:5">
      <c r="C21" s="338"/>
      <c r="D21" s="338"/>
      <c r="E21" s="338"/>
    </row>
    <row r="22" s="1" customFormat="1" spans="3:5">
      <c r="C22" s="338"/>
      <c r="D22" s="338"/>
      <c r="E22" s="338"/>
    </row>
    <row r="23" s="1" customFormat="1" spans="3:5">
      <c r="C23" s="338"/>
      <c r="D23" s="338"/>
      <c r="E23" s="338"/>
    </row>
    <row r="24" s="1" customFormat="1" spans="3:5">
      <c r="C24" s="338"/>
      <c r="D24" s="338"/>
      <c r="E24" s="338"/>
    </row>
    <row r="25" s="1" customFormat="1" spans="3:5">
      <c r="C25" s="338"/>
      <c r="D25" s="338"/>
      <c r="E25" s="338"/>
    </row>
    <row r="26" s="1" customFormat="1" spans="3:5">
      <c r="C26" s="338"/>
      <c r="D26" s="338"/>
      <c r="E26" s="338"/>
    </row>
    <row r="27" s="1" customFormat="1" spans="3:5">
      <c r="C27" s="338"/>
      <c r="D27" s="338"/>
      <c r="E27" s="338"/>
    </row>
    <row r="28" s="1" customFormat="1" spans="3:5">
      <c r="C28" s="338"/>
      <c r="D28" s="338"/>
      <c r="E28" s="338"/>
    </row>
    <row r="29" s="1" customFormat="1" spans="3:5">
      <c r="C29" s="338"/>
      <c r="D29" s="338"/>
      <c r="E29" s="338"/>
    </row>
    <row r="30" s="1" customFormat="1" spans="3:5">
      <c r="C30" s="338"/>
      <c r="D30" s="338"/>
      <c r="E30" s="338"/>
    </row>
  </sheetData>
  <mergeCells count="5">
    <mergeCell ref="A2:G2"/>
    <mergeCell ref="A3:C3"/>
    <mergeCell ref="B4:D4"/>
    <mergeCell ref="E4:G4"/>
    <mergeCell ref="A4:A5"/>
  </mergeCells>
  <printOptions horizontalCentered="1"/>
  <pageMargins left="0.393055555555556" right="0.393055555555556" top="0.393055555555556" bottom="0.393055555555556" header="0.5" footer="0.5"/>
  <pageSetup paperSize="9" orientation="landscape"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C12" sqref="C12"/>
    </sheetView>
  </sheetViews>
  <sheetFormatPr defaultColWidth="9.80952380952381" defaultRowHeight="14.25" outlineLevelCol="5"/>
  <cols>
    <col min="1" max="1" width="38.1619047619048" style="550" customWidth="1"/>
    <col min="2" max="3" width="18.0952380952381" style="550" customWidth="1"/>
    <col min="4" max="4" width="18.0952380952381" style="621" customWidth="1"/>
    <col min="5" max="6" width="10.3619047619048" style="550" customWidth="1"/>
    <col min="7" max="16384" width="9.80952380952381" style="550"/>
  </cols>
  <sheetData>
    <row r="1" s="540" customFormat="1" ht="21" customHeight="1" spans="1:4">
      <c r="A1" s="554" t="s">
        <v>1227</v>
      </c>
      <c r="B1" s="554"/>
      <c r="C1" s="554"/>
      <c r="D1" s="557"/>
    </row>
    <row r="2" s="618" customFormat="1" ht="24.75" customHeight="1" spans="1:4">
      <c r="A2" s="203" t="s">
        <v>1228</v>
      </c>
      <c r="B2" s="203"/>
      <c r="C2" s="203"/>
      <c r="D2" s="558"/>
    </row>
    <row r="3" s="542" customFormat="1" ht="22.35" customHeight="1" spans="1:4">
      <c r="A3" s="559"/>
      <c r="B3" s="559"/>
      <c r="C3" s="559"/>
      <c r="D3" s="561" t="s">
        <v>285</v>
      </c>
    </row>
    <row r="4" s="544" customFormat="1" ht="36" customHeight="1" spans="1:4">
      <c r="A4" s="562" t="s">
        <v>365</v>
      </c>
      <c r="B4" s="562" t="s">
        <v>290</v>
      </c>
      <c r="C4" s="353" t="s">
        <v>453</v>
      </c>
      <c r="D4" s="563" t="s">
        <v>454</v>
      </c>
    </row>
    <row r="5" s="550" customFormat="1" ht="36" customHeight="1" spans="1:4">
      <c r="A5" s="645" t="s">
        <v>1108</v>
      </c>
      <c r="B5" s="602">
        <f>'20基金'!E6</f>
        <v>404820</v>
      </c>
      <c r="C5" s="602">
        <v>600000</v>
      </c>
      <c r="D5" s="566">
        <f t="shared" ref="D5:D9" si="0">(C5-B5)/B5</f>
        <v>0.48214021046391</v>
      </c>
    </row>
    <row r="6" s="550" customFormat="1" ht="36" customHeight="1" spans="1:4">
      <c r="A6" s="645" t="s">
        <v>1109</v>
      </c>
      <c r="B6" s="602">
        <f>'20基金'!E7</f>
        <v>446</v>
      </c>
      <c r="C6" s="602">
        <v>450</v>
      </c>
      <c r="D6" s="566">
        <f t="shared" si="0"/>
        <v>0.00896860986547085</v>
      </c>
    </row>
    <row r="7" s="550" customFormat="1" ht="36" customHeight="1" spans="1:4">
      <c r="A7" s="645" t="s">
        <v>1110</v>
      </c>
      <c r="B7" s="602">
        <f>'20基金'!E8</f>
        <v>58325</v>
      </c>
      <c r="C7" s="602">
        <v>70000</v>
      </c>
      <c r="D7" s="566">
        <f t="shared" si="0"/>
        <v>0.200171453064724</v>
      </c>
    </row>
    <row r="8" s="550" customFormat="1" ht="36" customHeight="1" spans="1:4">
      <c r="A8" s="604" t="s">
        <v>1111</v>
      </c>
      <c r="B8" s="602">
        <f>'20基金'!E9</f>
        <v>1524</v>
      </c>
      <c r="C8" s="602">
        <v>1500</v>
      </c>
      <c r="D8" s="566">
        <f t="shared" si="0"/>
        <v>-0.015748031496063</v>
      </c>
    </row>
    <row r="9" s="550" customFormat="1" ht="36" customHeight="1" spans="1:4">
      <c r="A9" s="603" t="s">
        <v>1112</v>
      </c>
      <c r="B9" s="602"/>
      <c r="C9" s="602"/>
      <c r="D9" s="566"/>
    </row>
    <row r="10" s="550" customFormat="1" ht="36" customHeight="1" spans="1:4">
      <c r="A10" s="603" t="s">
        <v>1113</v>
      </c>
      <c r="B10" s="602"/>
      <c r="C10" s="602"/>
      <c r="D10" s="566"/>
    </row>
    <row r="11" s="550" customFormat="1" ht="36" customHeight="1" spans="1:4">
      <c r="A11" s="604" t="s">
        <v>1114</v>
      </c>
      <c r="B11" s="602">
        <f>'20基金'!E12</f>
        <v>86799</v>
      </c>
      <c r="C11" s="602">
        <v>47930</v>
      </c>
      <c r="D11" s="566">
        <f>(C11-B11)/B11</f>
        <v>-0.447804698210809</v>
      </c>
    </row>
    <row r="12" s="544" customFormat="1" ht="36" customHeight="1" spans="1:4">
      <c r="A12" s="605" t="s">
        <v>318</v>
      </c>
      <c r="B12" s="646">
        <f>SUM(B5:B11)</f>
        <v>551914</v>
      </c>
      <c r="C12" s="646">
        <f>SUM(C5:C11)</f>
        <v>719880</v>
      </c>
      <c r="D12" s="572">
        <f>(C12-B12)/B12</f>
        <v>0.304333646184007</v>
      </c>
    </row>
    <row r="13" s="544" customFormat="1" ht="36" customHeight="1" spans="1:4">
      <c r="A13" s="647" t="s">
        <v>319</v>
      </c>
      <c r="B13" s="648">
        <f>SUM(B14:B17)</f>
        <v>1059408</v>
      </c>
      <c r="C13" s="648">
        <f>SUM(C14:C17)</f>
        <v>633908</v>
      </c>
      <c r="D13" s="649"/>
    </row>
    <row r="14" s="550" customFormat="1" ht="36" customHeight="1" spans="1:4">
      <c r="A14" s="610" t="s">
        <v>1115</v>
      </c>
      <c r="B14" s="602">
        <f>'20基金'!E15</f>
        <v>985380</v>
      </c>
      <c r="C14" s="611">
        <v>589093</v>
      </c>
      <c r="D14" s="364"/>
    </row>
    <row r="15" s="550" customFormat="1" ht="36" customHeight="1" spans="1:4">
      <c r="A15" s="604" t="s">
        <v>1116</v>
      </c>
      <c r="B15" s="602">
        <f>'20基金'!E16</f>
        <v>20729</v>
      </c>
      <c r="C15" s="613">
        <v>21000</v>
      </c>
      <c r="D15" s="650"/>
    </row>
    <row r="16" s="550" customFormat="1" ht="36" customHeight="1" spans="1:4">
      <c r="A16" s="604" t="s">
        <v>324</v>
      </c>
      <c r="B16" s="602">
        <f>'20基金'!E17</f>
        <v>0</v>
      </c>
      <c r="C16" s="613"/>
      <c r="D16" s="650"/>
    </row>
    <row r="17" s="550" customFormat="1" ht="36" customHeight="1" spans="1:6">
      <c r="A17" s="604" t="s">
        <v>326</v>
      </c>
      <c r="B17" s="602">
        <f>'20基金'!E18</f>
        <v>53299</v>
      </c>
      <c r="C17" s="613">
        <v>23815</v>
      </c>
      <c r="D17" s="650"/>
    </row>
    <row r="18" s="550" customFormat="1" ht="36" customHeight="1" spans="1:6">
      <c r="A18" s="605" t="s">
        <v>327</v>
      </c>
      <c r="B18" s="651">
        <f>B12+B13</f>
        <v>1611322</v>
      </c>
      <c r="C18" s="651">
        <f>C12+C13</f>
        <v>1353788</v>
      </c>
      <c r="D18" s="652"/>
      <c r="E18" s="653"/>
      <c r="F18" s="653"/>
    </row>
    <row r="19" s="550" customFormat="1" ht="19.5" customHeight="1" spans="1:6">
      <c r="A19" s="642"/>
      <c r="B19" s="642"/>
      <c r="C19" s="642"/>
      <c r="D19" s="644"/>
    </row>
  </sheetData>
  <mergeCells count="2">
    <mergeCell ref="A2:D2"/>
    <mergeCell ref="A19:D19"/>
  </mergeCells>
  <printOptions horizontalCentered="1"/>
  <pageMargins left="0.393055555555556" right="0.393055555555556" top="0.393055555555556" bottom="0.393055555555556" header="0.5" footer="0.5"/>
  <pageSetup paperSize="9" fitToHeight="0" orientation="portrait" horizont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1"/>
  <sheetViews>
    <sheetView workbookViewId="0">
      <pane ySplit="4" topLeftCell="A25" activePane="bottomLeft" state="frozen"/>
      <selection/>
      <selection pane="bottomLeft" activeCell="D25" sqref="D25"/>
    </sheetView>
  </sheetViews>
  <sheetFormatPr defaultColWidth="9.80952380952381" defaultRowHeight="14.25" outlineLevelCol="3"/>
  <cols>
    <col min="1" max="1" width="61.4285714285714" style="619" customWidth="1"/>
    <col min="2" max="3" width="17.6095238095238" style="620" customWidth="1"/>
    <col min="4" max="4" width="17.6095238095238" style="621" customWidth="1"/>
    <col min="5" max="5" width="10.5047619047619" style="550" customWidth="1"/>
    <col min="6" max="6" width="9.80952380952381" style="550"/>
    <col min="7" max="7" width="24.447619047619" style="550" customWidth="1"/>
    <col min="8" max="16384" width="9.80952380952381" style="550"/>
  </cols>
  <sheetData>
    <row r="1" s="540" customFormat="1" ht="16.7" customHeight="1" spans="1:4">
      <c r="A1" s="622" t="s">
        <v>1229</v>
      </c>
      <c r="B1" s="623"/>
      <c r="C1" s="623"/>
      <c r="D1" s="557"/>
    </row>
    <row r="2" s="618" customFormat="1" ht="22.5" customHeight="1" spans="1:4">
      <c r="A2" s="203" t="s">
        <v>1230</v>
      </c>
      <c r="B2" s="203"/>
      <c r="C2" s="203"/>
      <c r="D2" s="558"/>
    </row>
    <row r="3" s="542" customFormat="1" ht="25" customHeight="1" spans="1:4">
      <c r="A3" s="624"/>
      <c r="B3" s="624"/>
      <c r="C3" s="624"/>
      <c r="D3" s="561" t="s">
        <v>285</v>
      </c>
    </row>
    <row r="4" s="549" customFormat="1" ht="23" customHeight="1" spans="1:4">
      <c r="A4" s="205" t="s">
        <v>365</v>
      </c>
      <c r="B4" s="205" t="s">
        <v>290</v>
      </c>
      <c r="C4" s="625" t="s">
        <v>453</v>
      </c>
      <c r="D4" s="563" t="s">
        <v>454</v>
      </c>
    </row>
    <row r="5" s="544" customFormat="1" ht="25" customHeight="1" spans="1:4">
      <c r="A5" s="626" t="s">
        <v>1231</v>
      </c>
      <c r="B5" s="627">
        <f>SUM(B6:B7)</f>
        <v>59</v>
      </c>
      <c r="C5" s="627">
        <f>SUM(C6:C7)</f>
        <v>110</v>
      </c>
      <c r="D5" s="572">
        <f>(C5-B5)/B5</f>
        <v>0.864406779661017</v>
      </c>
    </row>
    <row r="6" s="550" customFormat="1" ht="25" customHeight="1" spans="1:4">
      <c r="A6" s="628" t="s">
        <v>1232</v>
      </c>
      <c r="B6" s="629">
        <f>'21'!E7</f>
        <v>59</v>
      </c>
      <c r="C6" s="629">
        <v>110</v>
      </c>
      <c r="D6" s="566">
        <f>(C6-B6)/B6</f>
        <v>0.864406779661017</v>
      </c>
    </row>
    <row r="7" s="550" customFormat="1" ht="25" customHeight="1" spans="1:4">
      <c r="A7" s="568" t="s">
        <v>1121</v>
      </c>
      <c r="B7" s="629"/>
      <c r="C7" s="629"/>
      <c r="D7" s="566"/>
    </row>
    <row r="8" s="544" customFormat="1" ht="25" customHeight="1" spans="1:4">
      <c r="A8" s="630" t="s">
        <v>1122</v>
      </c>
      <c r="B8" s="627">
        <f>B9</f>
        <v>120</v>
      </c>
      <c r="C8" s="627"/>
      <c r="D8" s="572">
        <f t="shared" ref="D5:D15" si="0">(C8-B8)/B8</f>
        <v>-1</v>
      </c>
    </row>
    <row r="9" s="550" customFormat="1" ht="25" customHeight="1" spans="1:4">
      <c r="A9" s="568" t="s">
        <v>1123</v>
      </c>
      <c r="B9" s="629">
        <f>'21'!E10</f>
        <v>120</v>
      </c>
      <c r="C9" s="631"/>
      <c r="D9" s="566">
        <f t="shared" si="0"/>
        <v>-1</v>
      </c>
    </row>
    <row r="10" s="544" customFormat="1" ht="25" customHeight="1" spans="1:4">
      <c r="A10" s="626" t="s">
        <v>1124</v>
      </c>
      <c r="B10" s="627">
        <f>SUM(B11:B19)</f>
        <v>447519</v>
      </c>
      <c r="C10" s="627">
        <f>SUM(C11:C19)</f>
        <v>509496</v>
      </c>
      <c r="D10" s="572">
        <f t="shared" si="0"/>
        <v>0.13849020935424</v>
      </c>
    </row>
    <row r="11" s="550" customFormat="1" ht="25" customHeight="1" spans="1:4">
      <c r="A11" s="632" t="s">
        <v>1125</v>
      </c>
      <c r="B11" s="633">
        <f>'21'!E12</f>
        <v>341832</v>
      </c>
      <c r="C11" s="633">
        <v>507896</v>
      </c>
      <c r="D11" s="566">
        <f t="shared" si="0"/>
        <v>0.485805892953264</v>
      </c>
    </row>
    <row r="12" s="550" customFormat="1" ht="25" customHeight="1" spans="1:4">
      <c r="A12" s="632" t="s">
        <v>1126</v>
      </c>
      <c r="B12" s="633"/>
      <c r="C12" s="633"/>
      <c r="D12" s="566"/>
    </row>
    <row r="13" s="550" customFormat="1" ht="25" customHeight="1" spans="1:4">
      <c r="A13" s="632" t="s">
        <v>1127</v>
      </c>
      <c r="B13" s="633"/>
      <c r="C13" s="633"/>
      <c r="D13" s="566"/>
    </row>
    <row r="14" s="550" customFormat="1" ht="25" customHeight="1" spans="1:4">
      <c r="A14" s="632" t="s">
        <v>1128</v>
      </c>
      <c r="B14" s="633">
        <f>'21'!E15</f>
        <v>74387</v>
      </c>
      <c r="C14" s="633">
        <v>1600</v>
      </c>
      <c r="D14" s="566">
        <f t="shared" si="0"/>
        <v>-0.978490865339374</v>
      </c>
    </row>
    <row r="15" s="550" customFormat="1" ht="25" customHeight="1" spans="1:4">
      <c r="A15" s="628" t="s">
        <v>1129</v>
      </c>
      <c r="B15" s="633"/>
      <c r="C15" s="633"/>
      <c r="D15" s="566"/>
    </row>
    <row r="16" s="550" customFormat="1" ht="25" customHeight="1" spans="1:4">
      <c r="A16" s="568" t="s">
        <v>1130</v>
      </c>
      <c r="B16" s="633">
        <f>'21'!E17</f>
        <v>21000</v>
      </c>
      <c r="C16" s="633"/>
      <c r="D16" s="566"/>
    </row>
    <row r="17" s="550" customFormat="1" ht="25" customHeight="1" spans="1:4">
      <c r="A17" s="628" t="s">
        <v>1131</v>
      </c>
      <c r="B17" s="633"/>
      <c r="C17" s="633"/>
      <c r="D17" s="566"/>
    </row>
    <row r="18" s="550" customFormat="1" ht="25" customHeight="1" spans="1:4">
      <c r="A18" s="628" t="s">
        <v>1233</v>
      </c>
      <c r="B18" s="633"/>
      <c r="C18" s="633"/>
      <c r="D18" s="566"/>
    </row>
    <row r="19" s="550" customFormat="1" ht="25" customHeight="1" spans="1:4">
      <c r="A19" s="628" t="s">
        <v>1123</v>
      </c>
      <c r="B19" s="633">
        <f>'21'!E20</f>
        <v>10300</v>
      </c>
      <c r="C19" s="633"/>
      <c r="D19" s="566"/>
    </row>
    <row r="20" s="544" customFormat="1" ht="25" customHeight="1" spans="1:4">
      <c r="A20" s="626" t="s">
        <v>1133</v>
      </c>
      <c r="B20" s="627">
        <f>B21+B22</f>
        <v>2013</v>
      </c>
      <c r="C20" s="627">
        <f>C21+C22</f>
        <v>2540</v>
      </c>
      <c r="D20" s="572">
        <f t="shared" ref="D20:D26" si="1">(C20-B20)/B20</f>
        <v>0.261798310978639</v>
      </c>
    </row>
    <row r="21" s="550" customFormat="1" ht="25" customHeight="1" spans="1:4">
      <c r="A21" s="628" t="s">
        <v>1134</v>
      </c>
      <c r="B21" s="629">
        <f>'21'!E22</f>
        <v>115</v>
      </c>
      <c r="C21" s="633">
        <v>140</v>
      </c>
      <c r="D21" s="566">
        <f t="shared" si="1"/>
        <v>0.217391304347826</v>
      </c>
    </row>
    <row r="22" s="550" customFormat="1" ht="25" customHeight="1" spans="1:4">
      <c r="A22" s="628" t="s">
        <v>1135</v>
      </c>
      <c r="B22" s="629">
        <f>'21'!E23</f>
        <v>1898</v>
      </c>
      <c r="C22" s="633">
        <v>2400</v>
      </c>
      <c r="D22" s="566">
        <f t="shared" si="1"/>
        <v>0.264488935721812</v>
      </c>
    </row>
    <row r="23" s="550" customFormat="1" ht="25" customHeight="1" spans="1:4">
      <c r="A23" s="630" t="s">
        <v>1136</v>
      </c>
      <c r="B23" s="627">
        <f>'21'!E24</f>
        <v>240</v>
      </c>
      <c r="C23" s="627">
        <f>SUM(C24:C24)</f>
        <v>0</v>
      </c>
      <c r="D23" s="566">
        <f t="shared" si="1"/>
        <v>-1</v>
      </c>
    </row>
    <row r="24" s="550" customFormat="1" ht="25" customHeight="1" spans="1:4">
      <c r="A24" s="568" t="s">
        <v>1123</v>
      </c>
      <c r="B24" s="629">
        <f>'21'!E25</f>
        <v>240</v>
      </c>
      <c r="C24" s="629"/>
      <c r="D24" s="566">
        <f t="shared" si="1"/>
        <v>-1</v>
      </c>
    </row>
    <row r="25" s="550" customFormat="1" ht="25" customHeight="1" spans="1:4">
      <c r="A25" s="630" t="s">
        <v>1234</v>
      </c>
      <c r="B25" s="629"/>
      <c r="C25" s="627">
        <v>480</v>
      </c>
      <c r="D25" s="566"/>
    </row>
    <row r="26" s="550" customFormat="1" ht="25" customHeight="1" spans="1:4">
      <c r="A26" s="568" t="s">
        <v>1123</v>
      </c>
      <c r="B26" s="629"/>
      <c r="C26" s="629">
        <v>480</v>
      </c>
      <c r="D26" s="566"/>
    </row>
    <row r="27" s="544" customFormat="1" ht="25" customHeight="1" spans="1:4">
      <c r="A27" s="626" t="s">
        <v>1235</v>
      </c>
      <c r="B27" s="627">
        <f>SUM(B28:B30)</f>
        <v>355277</v>
      </c>
      <c r="C27" s="627">
        <f>SUM(C28:C30)</f>
        <v>352900</v>
      </c>
      <c r="D27" s="572">
        <f t="shared" ref="D27:D37" si="2">(C27-B27)/B27</f>
        <v>-0.00669055413100201</v>
      </c>
    </row>
    <row r="28" s="550" customFormat="1" ht="25" customHeight="1" spans="1:4">
      <c r="A28" s="628" t="s">
        <v>1138</v>
      </c>
      <c r="B28" s="629">
        <f>'21'!E27</f>
        <v>354700</v>
      </c>
      <c r="C28" s="633">
        <v>350000</v>
      </c>
      <c r="D28" s="566">
        <f t="shared" si="2"/>
        <v>-0.0132506343388779</v>
      </c>
    </row>
    <row r="29" s="550" customFormat="1" ht="25" customHeight="1" spans="1:4">
      <c r="A29" s="628" t="s">
        <v>1139</v>
      </c>
      <c r="B29" s="629"/>
      <c r="C29" s="634"/>
      <c r="D29" s="566"/>
    </row>
    <row r="30" s="550" customFormat="1" ht="25" customHeight="1" spans="1:4">
      <c r="A30" s="628" t="s">
        <v>1236</v>
      </c>
      <c r="B30" s="629">
        <f>'21'!E29</f>
        <v>577</v>
      </c>
      <c r="C30" s="633">
        <v>2900</v>
      </c>
      <c r="D30" s="566">
        <f t="shared" si="2"/>
        <v>4.02599653379549</v>
      </c>
    </row>
    <row r="31" s="544" customFormat="1" ht="25" customHeight="1" spans="1:4">
      <c r="A31" s="626" t="s">
        <v>1237</v>
      </c>
      <c r="B31" s="627">
        <f>SUM(B32:B36)</f>
        <v>86799</v>
      </c>
      <c r="C31" s="627">
        <f>SUM(C32:C36)</f>
        <v>83492</v>
      </c>
      <c r="D31" s="572">
        <f t="shared" si="2"/>
        <v>-0.0380995172755446</v>
      </c>
    </row>
    <row r="32" s="550" customFormat="1" ht="25" customHeight="1" spans="1:4">
      <c r="A32" s="568" t="s">
        <v>1142</v>
      </c>
      <c r="B32" s="635">
        <f>'21'!E31</f>
        <v>43015</v>
      </c>
      <c r="C32" s="633"/>
      <c r="D32" s="566">
        <f t="shared" si="2"/>
        <v>-1</v>
      </c>
    </row>
    <row r="33" s="550" customFormat="1" ht="25" customHeight="1" spans="1:4">
      <c r="A33" s="568" t="s">
        <v>1143</v>
      </c>
      <c r="B33" s="635"/>
      <c r="C33" s="633"/>
      <c r="D33" s="566"/>
    </row>
    <row r="34" s="550" customFormat="1" ht="25" customHeight="1" spans="1:4">
      <c r="A34" s="568" t="s">
        <v>1144</v>
      </c>
      <c r="B34" s="635">
        <f>'21'!E33</f>
        <v>4182</v>
      </c>
      <c r="C34" s="631"/>
      <c r="D34" s="566">
        <f t="shared" si="2"/>
        <v>-1</v>
      </c>
    </row>
    <row r="35" s="550" customFormat="1" ht="25" customHeight="1" spans="1:4">
      <c r="A35" s="568" t="s">
        <v>1145</v>
      </c>
      <c r="B35" s="635">
        <f>'21'!E34</f>
        <v>39602</v>
      </c>
      <c r="C35" s="631">
        <v>83492</v>
      </c>
      <c r="D35" s="566">
        <f t="shared" si="2"/>
        <v>1.10827735972931</v>
      </c>
    </row>
    <row r="36" s="550" customFormat="1" ht="25" customHeight="1" spans="1:4">
      <c r="A36" s="568" t="s">
        <v>1146</v>
      </c>
      <c r="B36" s="635"/>
      <c r="C36" s="635"/>
      <c r="D36" s="566"/>
    </row>
    <row r="37" s="544" customFormat="1" ht="25" customHeight="1" spans="1:4">
      <c r="A37" s="627" t="s">
        <v>353</v>
      </c>
      <c r="B37" s="627">
        <f>B5+B8+B10+B20+B27+B31+B23+B25</f>
        <v>892027</v>
      </c>
      <c r="C37" s="627">
        <f>C5+C8+C10+C20+C27+C31+C23+C25</f>
        <v>949018</v>
      </c>
      <c r="D37" s="572">
        <f t="shared" si="2"/>
        <v>0.063889321735777</v>
      </c>
    </row>
    <row r="38" s="544" customFormat="1" ht="25" customHeight="1" spans="1:4">
      <c r="A38" s="626" t="s">
        <v>354</v>
      </c>
      <c r="B38" s="627">
        <f>SUM(B39:B42)</f>
        <v>719295</v>
      </c>
      <c r="C38" s="627">
        <f>SUM(C39:C42)</f>
        <v>404770</v>
      </c>
      <c r="D38" s="636"/>
    </row>
    <row r="39" s="546" customFormat="1" ht="25" customHeight="1" spans="1:4">
      <c r="A39" s="637" t="s">
        <v>1147</v>
      </c>
      <c r="B39" s="638">
        <f>'21'!E38</f>
        <v>643200</v>
      </c>
      <c r="C39" s="633">
        <v>252770</v>
      </c>
      <c r="D39" s="639"/>
    </row>
    <row r="40" s="550" customFormat="1" ht="25" customHeight="1" spans="1:4">
      <c r="A40" s="628" t="s">
        <v>356</v>
      </c>
      <c r="B40" s="638">
        <f>'21'!E39</f>
        <v>2160</v>
      </c>
      <c r="C40" s="631">
        <v>2000</v>
      </c>
      <c r="D40" s="639"/>
    </row>
    <row r="41" s="550" customFormat="1" ht="25" customHeight="1" spans="1:4">
      <c r="A41" s="628" t="s">
        <v>360</v>
      </c>
      <c r="B41" s="638">
        <f>'21'!E40</f>
        <v>50120</v>
      </c>
      <c r="C41" s="640">
        <v>130000</v>
      </c>
      <c r="D41" s="641"/>
    </row>
    <row r="42" s="550" customFormat="1" ht="25" customHeight="1" spans="1:4">
      <c r="A42" s="628" t="s">
        <v>361</v>
      </c>
      <c r="B42" s="638">
        <f>'21'!E41</f>
        <v>23815</v>
      </c>
      <c r="C42" s="640">
        <v>20000</v>
      </c>
      <c r="D42" s="639"/>
    </row>
    <row r="43" s="544" customFormat="1" ht="25" customHeight="1" spans="1:4">
      <c r="A43" s="627" t="s">
        <v>1148</v>
      </c>
      <c r="B43" s="627">
        <f>B37+B38</f>
        <v>1611322</v>
      </c>
      <c r="C43" s="627">
        <f>C37+C38</f>
        <v>1353788</v>
      </c>
      <c r="D43" s="636"/>
    </row>
    <row r="44" s="550" customFormat="1" ht="16.7" customHeight="1" spans="1:4">
      <c r="A44" s="642"/>
      <c r="B44" s="643"/>
      <c r="C44" s="643"/>
      <c r="D44" s="644"/>
    </row>
    <row r="45" s="550" customFormat="1" spans="1:4">
      <c r="A45" s="619"/>
      <c r="B45" s="620"/>
      <c r="C45" s="620"/>
      <c r="D45" s="621"/>
    </row>
    <row r="46" s="550" customFormat="1" spans="1:4">
      <c r="A46" s="619"/>
      <c r="B46" s="620"/>
      <c r="C46" s="620"/>
      <c r="D46" s="621"/>
    </row>
    <row r="47" s="550" customFormat="1" spans="1:4">
      <c r="A47" s="619"/>
      <c r="B47" s="620"/>
      <c r="C47" s="620"/>
      <c r="D47" s="621"/>
    </row>
    <row r="48" s="550" customFormat="1" spans="1:4">
      <c r="A48" s="619"/>
      <c r="B48" s="620"/>
      <c r="C48" s="620"/>
      <c r="D48" s="621"/>
    </row>
    <row r="49" s="550" customFormat="1" spans="1:4">
      <c r="A49" s="619"/>
      <c r="B49" s="620"/>
      <c r="C49" s="620"/>
      <c r="D49" s="621"/>
    </row>
    <row r="50" s="550" customFormat="1" spans="1:4">
      <c r="A50" s="619"/>
      <c r="B50" s="620"/>
      <c r="C50" s="620"/>
      <c r="D50" s="621"/>
    </row>
    <row r="51" s="550" customFormat="1" spans="1:4">
      <c r="A51" s="619"/>
      <c r="B51" s="620"/>
      <c r="C51" s="620"/>
      <c r="D51" s="621"/>
    </row>
    <row r="52" s="550" customFormat="1" spans="1:4">
      <c r="A52" s="619"/>
      <c r="B52" s="620"/>
      <c r="C52" s="620"/>
      <c r="D52" s="621"/>
    </row>
    <row r="53" s="550" customFormat="1" spans="1:4">
      <c r="A53" s="619"/>
      <c r="B53" s="620"/>
      <c r="C53" s="620"/>
      <c r="D53" s="621"/>
    </row>
    <row r="54" s="550" customFormat="1" spans="1:4">
      <c r="A54" s="619"/>
      <c r="B54" s="620"/>
      <c r="C54" s="620"/>
      <c r="D54" s="621"/>
    </row>
    <row r="55" s="550" customFormat="1" spans="1:4">
      <c r="A55" s="619"/>
      <c r="B55" s="620"/>
      <c r="C55" s="620"/>
      <c r="D55" s="621"/>
    </row>
    <row r="56" s="550" customFormat="1" spans="1:4">
      <c r="A56" s="619"/>
      <c r="B56" s="620"/>
      <c r="C56" s="620"/>
      <c r="D56" s="621"/>
    </row>
    <row r="57" s="550" customFormat="1" spans="1:4">
      <c r="A57" s="619"/>
      <c r="B57" s="620"/>
      <c r="C57" s="620"/>
      <c r="D57" s="621"/>
    </row>
    <row r="58" s="550" customFormat="1" spans="1:4">
      <c r="A58" s="619"/>
      <c r="B58" s="620"/>
      <c r="C58" s="620"/>
      <c r="D58" s="621"/>
    </row>
    <row r="59" s="550" customFormat="1" spans="1:4">
      <c r="A59" s="619"/>
      <c r="B59" s="620"/>
      <c r="C59" s="620"/>
      <c r="D59" s="621"/>
    </row>
    <row r="60" s="550" customFormat="1" spans="1:4">
      <c r="A60" s="619"/>
      <c r="B60" s="620"/>
      <c r="C60" s="620"/>
      <c r="D60" s="621"/>
    </row>
    <row r="61" s="550" customFormat="1" spans="1:4">
      <c r="A61" s="619"/>
      <c r="B61" s="620"/>
      <c r="C61" s="620"/>
      <c r="D61" s="621"/>
    </row>
    <row r="62" s="550" customFormat="1" spans="1:4">
      <c r="A62" s="619"/>
      <c r="B62" s="620"/>
      <c r="C62" s="620"/>
      <c r="D62" s="621"/>
    </row>
    <row r="63" s="550" customFormat="1" spans="1:4">
      <c r="A63" s="619"/>
      <c r="B63" s="620"/>
      <c r="C63" s="620"/>
      <c r="D63" s="621"/>
    </row>
    <row r="64" s="550" customFormat="1" spans="1:4">
      <c r="A64" s="619"/>
      <c r="B64" s="620"/>
      <c r="C64" s="620"/>
      <c r="D64" s="621"/>
    </row>
    <row r="65" s="550" customFormat="1" spans="1:4">
      <c r="A65" s="619"/>
      <c r="B65" s="620"/>
      <c r="C65" s="620"/>
      <c r="D65" s="621"/>
    </row>
    <row r="66" s="550" customFormat="1" spans="1:4">
      <c r="A66" s="619"/>
      <c r="B66" s="620"/>
      <c r="C66" s="620"/>
      <c r="D66" s="621"/>
    </row>
    <row r="67" s="550" customFormat="1" spans="1:4">
      <c r="A67" s="619"/>
      <c r="B67" s="620"/>
      <c r="C67" s="620"/>
      <c r="D67" s="621"/>
    </row>
    <row r="68" s="550" customFormat="1" spans="1:4">
      <c r="A68" s="619"/>
      <c r="B68" s="620"/>
      <c r="C68" s="620"/>
      <c r="D68" s="621"/>
    </row>
    <row r="69" s="550" customFormat="1" spans="1:4">
      <c r="A69" s="619"/>
      <c r="B69" s="620"/>
      <c r="C69" s="620"/>
      <c r="D69" s="621"/>
    </row>
    <row r="70" s="550" customFormat="1" spans="1:4">
      <c r="A70" s="619"/>
      <c r="B70" s="620"/>
      <c r="C70" s="620"/>
      <c r="D70" s="621"/>
    </row>
    <row r="71" s="550" customFormat="1" spans="1:4">
      <c r="A71" s="619"/>
      <c r="B71" s="620"/>
      <c r="C71" s="620"/>
      <c r="D71" s="621"/>
    </row>
    <row r="72" s="550" customFormat="1" spans="1:4">
      <c r="A72" s="619"/>
      <c r="B72" s="620"/>
      <c r="C72" s="620"/>
      <c r="D72" s="621"/>
    </row>
    <row r="73" s="550" customFormat="1" spans="1:4">
      <c r="A73" s="619"/>
      <c r="B73" s="620"/>
      <c r="C73" s="620"/>
      <c r="D73" s="621"/>
    </row>
    <row r="74" s="550" customFormat="1" spans="1:4">
      <c r="A74" s="619"/>
      <c r="B74" s="620"/>
      <c r="C74" s="620"/>
      <c r="D74" s="621"/>
    </row>
    <row r="75" s="550" customFormat="1" spans="1:4">
      <c r="A75" s="619"/>
      <c r="B75" s="620"/>
      <c r="C75" s="620"/>
      <c r="D75" s="621"/>
    </row>
    <row r="76" s="550" customFormat="1" spans="1:4">
      <c r="A76" s="619"/>
      <c r="B76" s="620"/>
      <c r="C76" s="620"/>
      <c r="D76" s="621"/>
    </row>
    <row r="77" s="550" customFormat="1" spans="1:4">
      <c r="A77" s="619"/>
      <c r="B77" s="620"/>
      <c r="C77" s="620"/>
      <c r="D77" s="621"/>
    </row>
    <row r="78" s="550" customFormat="1" spans="1:4">
      <c r="A78" s="619"/>
      <c r="B78" s="620"/>
      <c r="C78" s="620"/>
      <c r="D78" s="621"/>
    </row>
    <row r="79" s="550" customFormat="1" spans="1:4">
      <c r="A79" s="619"/>
      <c r="B79" s="620"/>
      <c r="C79" s="620"/>
      <c r="D79" s="621"/>
    </row>
    <row r="80" s="550" customFormat="1" spans="1:4">
      <c r="A80" s="619"/>
      <c r="B80" s="620"/>
      <c r="C80" s="620"/>
      <c r="D80" s="621"/>
    </row>
    <row r="81" s="550" customFormat="1" spans="1:4">
      <c r="A81" s="619"/>
      <c r="B81" s="620"/>
      <c r="C81" s="620"/>
      <c r="D81" s="621"/>
    </row>
    <row r="82" s="550" customFormat="1" spans="1:4">
      <c r="A82" s="619"/>
      <c r="B82" s="620"/>
      <c r="C82" s="620"/>
      <c r="D82" s="621"/>
    </row>
    <row r="83" s="550" customFormat="1" spans="1:4">
      <c r="A83" s="619"/>
      <c r="B83" s="620"/>
      <c r="C83" s="620"/>
      <c r="D83" s="621"/>
    </row>
    <row r="84" s="550" customFormat="1" spans="1:4">
      <c r="A84" s="619"/>
      <c r="B84" s="620"/>
      <c r="C84" s="620"/>
      <c r="D84" s="621"/>
    </row>
    <row r="85" s="550" customFormat="1" spans="1:4">
      <c r="A85" s="619"/>
      <c r="B85" s="620"/>
      <c r="C85" s="620"/>
      <c r="D85" s="621"/>
    </row>
    <row r="86" s="550" customFormat="1" spans="1:4">
      <c r="A86" s="619"/>
      <c r="B86" s="620"/>
      <c r="C86" s="620"/>
      <c r="D86" s="621"/>
    </row>
    <row r="87" s="550" customFormat="1" spans="1:4">
      <c r="A87" s="619"/>
      <c r="B87" s="620"/>
      <c r="C87" s="620"/>
      <c r="D87" s="621"/>
    </row>
    <row r="88" s="550" customFormat="1" spans="1:4">
      <c r="A88" s="619"/>
      <c r="B88" s="620"/>
      <c r="C88" s="620"/>
      <c r="D88" s="621"/>
    </row>
    <row r="89" s="550" customFormat="1" spans="1:4">
      <c r="A89" s="619"/>
      <c r="B89" s="620"/>
      <c r="C89" s="620"/>
      <c r="D89" s="621"/>
    </row>
    <row r="90" s="550" customFormat="1" spans="1:4">
      <c r="A90" s="619"/>
      <c r="B90" s="620"/>
      <c r="C90" s="620"/>
      <c r="D90" s="621"/>
    </row>
    <row r="91" s="550" customFormat="1" spans="1:4">
      <c r="A91" s="619"/>
      <c r="B91" s="620"/>
      <c r="C91" s="620"/>
      <c r="D91" s="621"/>
    </row>
    <row r="92" s="550" customFormat="1" spans="1:4">
      <c r="A92" s="619"/>
      <c r="B92" s="620"/>
      <c r="C92" s="620"/>
      <c r="D92" s="621"/>
    </row>
    <row r="93" s="550" customFormat="1" spans="1:4">
      <c r="A93" s="619"/>
      <c r="B93" s="620"/>
      <c r="C93" s="620"/>
      <c r="D93" s="621"/>
    </row>
    <row r="94" s="550" customFormat="1" spans="1:4">
      <c r="A94" s="619"/>
      <c r="B94" s="620"/>
      <c r="C94" s="620"/>
      <c r="D94" s="621"/>
    </row>
    <row r="95" s="550" customFormat="1" spans="1:4">
      <c r="A95" s="619"/>
      <c r="B95" s="620"/>
      <c r="C95" s="620"/>
      <c r="D95" s="621"/>
    </row>
    <row r="96" s="550" customFormat="1" spans="1:4">
      <c r="A96" s="619"/>
      <c r="B96" s="620"/>
      <c r="C96" s="620"/>
      <c r="D96" s="621"/>
    </row>
    <row r="97" s="550" customFormat="1" spans="1:4">
      <c r="A97" s="619"/>
      <c r="B97" s="620"/>
      <c r="C97" s="620"/>
      <c r="D97" s="621"/>
    </row>
    <row r="98" s="550" customFormat="1" spans="1:4">
      <c r="A98" s="619"/>
      <c r="B98" s="620"/>
      <c r="C98" s="620"/>
      <c r="D98" s="621"/>
    </row>
    <row r="99" s="550" customFormat="1" spans="1:4">
      <c r="A99" s="619"/>
      <c r="B99" s="620"/>
      <c r="C99" s="620"/>
      <c r="D99" s="621"/>
    </row>
    <row r="100" s="550" customFormat="1" spans="1:4">
      <c r="A100" s="619"/>
      <c r="B100" s="620"/>
      <c r="C100" s="620"/>
      <c r="D100" s="621"/>
    </row>
    <row r="101" s="550" customFormat="1" spans="1:4">
      <c r="A101" s="619"/>
      <c r="B101" s="620"/>
      <c r="C101" s="620"/>
      <c r="D101" s="621"/>
    </row>
    <row r="102" s="550" customFormat="1" spans="1:4">
      <c r="A102" s="619"/>
      <c r="B102" s="620"/>
      <c r="C102" s="620"/>
      <c r="D102" s="621"/>
    </row>
    <row r="103" s="550" customFormat="1" spans="1:4">
      <c r="A103" s="619"/>
      <c r="B103" s="620"/>
      <c r="C103" s="620"/>
      <c r="D103" s="621"/>
    </row>
    <row r="104" s="550" customFormat="1" spans="1:4">
      <c r="A104" s="619"/>
      <c r="B104" s="620"/>
      <c r="C104" s="620"/>
      <c r="D104" s="621"/>
    </row>
    <row r="105" s="550" customFormat="1" spans="1:4">
      <c r="A105" s="619"/>
      <c r="B105" s="620"/>
      <c r="C105" s="620"/>
      <c r="D105" s="621"/>
    </row>
    <row r="106" s="550" customFormat="1" spans="1:4">
      <c r="A106" s="619"/>
      <c r="B106" s="620"/>
      <c r="C106" s="620"/>
      <c r="D106" s="621"/>
    </row>
    <row r="107" s="550" customFormat="1" spans="1:4">
      <c r="A107" s="619"/>
      <c r="B107" s="620"/>
      <c r="C107" s="620"/>
      <c r="D107" s="621"/>
    </row>
    <row r="108" s="550" customFormat="1" spans="1:4">
      <c r="A108" s="619"/>
      <c r="B108" s="620"/>
      <c r="C108" s="620"/>
      <c r="D108" s="621"/>
    </row>
    <row r="109" s="550" customFormat="1" spans="1:4">
      <c r="A109" s="619"/>
      <c r="B109" s="620"/>
      <c r="C109" s="620"/>
      <c r="D109" s="621"/>
    </row>
    <row r="110" s="550" customFormat="1" spans="1:4">
      <c r="A110" s="619"/>
      <c r="B110" s="620"/>
      <c r="C110" s="620"/>
      <c r="D110" s="621"/>
    </row>
    <row r="111" s="550" customFormat="1" spans="1:4">
      <c r="A111" s="619"/>
      <c r="B111" s="620"/>
      <c r="C111" s="620"/>
      <c r="D111" s="621"/>
    </row>
    <row r="112" s="550" customFormat="1" spans="1:4">
      <c r="A112" s="619"/>
      <c r="B112" s="620"/>
      <c r="C112" s="620"/>
      <c r="D112" s="621"/>
    </row>
    <row r="113" s="550" customFormat="1" spans="1:4">
      <c r="A113" s="619"/>
      <c r="B113" s="620"/>
      <c r="C113" s="620"/>
      <c r="D113" s="621"/>
    </row>
    <row r="114" s="550" customFormat="1" spans="1:4">
      <c r="A114" s="619"/>
      <c r="B114" s="620"/>
      <c r="C114" s="620"/>
      <c r="D114" s="621"/>
    </row>
    <row r="115" s="550" customFormat="1" spans="1:4">
      <c r="A115" s="619"/>
      <c r="B115" s="620"/>
      <c r="C115" s="620"/>
      <c r="D115" s="621"/>
    </row>
    <row r="116" s="550" customFormat="1" spans="1:4">
      <c r="A116" s="619"/>
      <c r="B116" s="620"/>
      <c r="C116" s="620"/>
      <c r="D116" s="621"/>
    </row>
    <row r="117" s="550" customFormat="1" spans="1:4">
      <c r="A117" s="619"/>
      <c r="B117" s="620"/>
      <c r="C117" s="620"/>
      <c r="D117" s="621"/>
    </row>
    <row r="118" s="550" customFormat="1" spans="1:4">
      <c r="A118" s="619"/>
      <c r="B118" s="620"/>
      <c r="C118" s="620"/>
      <c r="D118" s="621"/>
    </row>
    <row r="119" s="550" customFormat="1" spans="1:4">
      <c r="A119" s="619"/>
      <c r="B119" s="620"/>
      <c r="C119" s="620"/>
      <c r="D119" s="621"/>
    </row>
    <row r="120" s="550" customFormat="1" spans="1:4">
      <c r="A120" s="619"/>
      <c r="B120" s="620"/>
      <c r="C120" s="620"/>
      <c r="D120" s="621"/>
    </row>
    <row r="121" s="550" customFormat="1" spans="1:4">
      <c r="A121" s="619"/>
      <c r="B121" s="620"/>
      <c r="C121" s="620"/>
      <c r="D121" s="621"/>
    </row>
    <row r="122" s="550" customFormat="1" spans="1:4">
      <c r="A122" s="619"/>
      <c r="B122" s="620"/>
      <c r="C122" s="620"/>
      <c r="D122" s="621"/>
    </row>
    <row r="123" s="550" customFormat="1" spans="1:4">
      <c r="A123" s="619"/>
      <c r="B123" s="620"/>
      <c r="C123" s="620"/>
      <c r="D123" s="621"/>
    </row>
    <row r="124" s="550" customFormat="1" spans="1:4">
      <c r="A124" s="619"/>
      <c r="B124" s="620"/>
      <c r="C124" s="620"/>
      <c r="D124" s="621"/>
    </row>
    <row r="125" s="550" customFormat="1" spans="1:4">
      <c r="A125" s="619"/>
      <c r="B125" s="620"/>
      <c r="C125" s="620"/>
      <c r="D125" s="621"/>
    </row>
    <row r="126" s="550" customFormat="1" spans="1:4">
      <c r="A126" s="619"/>
      <c r="B126" s="620"/>
      <c r="C126" s="620"/>
      <c r="D126" s="621"/>
    </row>
    <row r="127" s="550" customFormat="1" spans="1:4">
      <c r="A127" s="619"/>
      <c r="B127" s="620"/>
      <c r="C127" s="620"/>
      <c r="D127" s="621"/>
    </row>
    <row r="128" s="550" customFormat="1" spans="1:4">
      <c r="A128" s="619"/>
      <c r="B128" s="620"/>
      <c r="C128" s="620"/>
      <c r="D128" s="621"/>
    </row>
    <row r="129" s="550" customFormat="1" spans="1:4">
      <c r="A129" s="619"/>
      <c r="B129" s="620"/>
      <c r="C129" s="620"/>
      <c r="D129" s="621"/>
    </row>
    <row r="130" s="550" customFormat="1" spans="1:4">
      <c r="A130" s="619"/>
      <c r="B130" s="620"/>
      <c r="C130" s="620"/>
      <c r="D130" s="621"/>
    </row>
    <row r="131" s="550" customFormat="1" spans="1:4">
      <c r="A131" s="619"/>
      <c r="B131" s="620"/>
      <c r="C131" s="620"/>
      <c r="D131" s="621"/>
    </row>
    <row r="132" s="550" customFormat="1" spans="1:4">
      <c r="A132" s="619"/>
      <c r="B132" s="620"/>
      <c r="C132" s="620"/>
      <c r="D132" s="621"/>
    </row>
    <row r="133" s="550" customFormat="1" spans="1:4">
      <c r="A133" s="619"/>
      <c r="B133" s="620"/>
      <c r="C133" s="620"/>
      <c r="D133" s="621"/>
    </row>
    <row r="134" s="550" customFormat="1" spans="1:4">
      <c r="A134" s="619"/>
      <c r="B134" s="620"/>
      <c r="C134" s="620"/>
      <c r="D134" s="621"/>
    </row>
    <row r="135" s="550" customFormat="1" spans="1:4">
      <c r="A135" s="619"/>
      <c r="B135" s="620"/>
      <c r="C135" s="620"/>
      <c r="D135" s="621"/>
    </row>
    <row r="136" s="550" customFormat="1" spans="1:4">
      <c r="A136" s="619"/>
      <c r="B136" s="620"/>
      <c r="C136" s="620"/>
      <c r="D136" s="621"/>
    </row>
    <row r="137" s="550" customFormat="1" spans="1:4">
      <c r="A137" s="619"/>
      <c r="B137" s="620"/>
      <c r="C137" s="620"/>
      <c r="D137" s="621"/>
    </row>
    <row r="138" s="550" customFormat="1" spans="1:4">
      <c r="A138" s="619"/>
      <c r="B138" s="620"/>
      <c r="C138" s="620"/>
      <c r="D138" s="621"/>
    </row>
    <row r="139" s="550" customFormat="1" spans="1:4">
      <c r="A139" s="619"/>
      <c r="B139" s="620"/>
      <c r="C139" s="620"/>
      <c r="D139" s="621"/>
    </row>
    <row r="140" s="550" customFormat="1" spans="1:4">
      <c r="A140" s="619"/>
      <c r="B140" s="620"/>
      <c r="C140" s="620"/>
      <c r="D140" s="621"/>
    </row>
    <row r="141" s="550" customFormat="1" spans="1:4">
      <c r="A141" s="619"/>
      <c r="B141" s="620"/>
      <c r="C141" s="620"/>
      <c r="D141" s="621"/>
    </row>
    <row r="142" s="550" customFormat="1" spans="1:4">
      <c r="A142" s="619"/>
      <c r="B142" s="620"/>
      <c r="C142" s="620"/>
      <c r="D142" s="621"/>
    </row>
    <row r="143" s="550" customFormat="1" spans="1:4">
      <c r="A143" s="619"/>
      <c r="B143" s="620"/>
      <c r="C143" s="620"/>
      <c r="D143" s="621"/>
    </row>
    <row r="144" s="550" customFormat="1" spans="1:4">
      <c r="A144" s="619"/>
      <c r="B144" s="620"/>
      <c r="C144" s="620"/>
      <c r="D144" s="621"/>
    </row>
    <row r="145" s="550" customFormat="1" spans="1:4">
      <c r="A145" s="619"/>
      <c r="B145" s="620"/>
      <c r="C145" s="620"/>
      <c r="D145" s="621"/>
    </row>
    <row r="146" s="550" customFormat="1" spans="1:4">
      <c r="A146" s="619"/>
      <c r="B146" s="620"/>
      <c r="C146" s="620"/>
      <c r="D146" s="621"/>
    </row>
    <row r="147" s="550" customFormat="1" spans="1:4">
      <c r="A147" s="619"/>
      <c r="B147" s="620"/>
      <c r="C147" s="620"/>
      <c r="D147" s="621"/>
    </row>
    <row r="148" s="550" customFormat="1" spans="1:4">
      <c r="A148" s="619"/>
      <c r="B148" s="620"/>
      <c r="C148" s="620"/>
      <c r="D148" s="621"/>
    </row>
    <row r="149" s="550" customFormat="1" spans="1:4">
      <c r="A149" s="619"/>
      <c r="B149" s="620"/>
      <c r="C149" s="620"/>
      <c r="D149" s="621"/>
    </row>
    <row r="150" s="550" customFormat="1" spans="1:4">
      <c r="A150" s="619"/>
      <c r="B150" s="620"/>
      <c r="C150" s="620"/>
      <c r="D150" s="621"/>
    </row>
    <row r="151" s="550" customFormat="1" spans="1:4">
      <c r="A151" s="619"/>
      <c r="B151" s="620"/>
      <c r="C151" s="620"/>
      <c r="D151" s="621"/>
    </row>
    <row r="152" s="550" customFormat="1" spans="1:4">
      <c r="A152" s="619"/>
      <c r="B152" s="620"/>
      <c r="C152" s="620"/>
      <c r="D152" s="621"/>
    </row>
    <row r="153" s="550" customFormat="1" spans="1:4">
      <c r="A153" s="619"/>
      <c r="B153" s="620"/>
      <c r="C153" s="620"/>
      <c r="D153" s="621"/>
    </row>
    <row r="154" s="550" customFormat="1" spans="1:4">
      <c r="A154" s="619"/>
      <c r="B154" s="620"/>
      <c r="C154" s="620"/>
      <c r="D154" s="621"/>
    </row>
    <row r="155" s="550" customFormat="1" spans="1:4">
      <c r="A155" s="619"/>
      <c r="B155" s="620"/>
      <c r="C155" s="620"/>
      <c r="D155" s="621"/>
    </row>
    <row r="156" s="550" customFormat="1" spans="1:4">
      <c r="A156" s="619"/>
      <c r="B156" s="620"/>
      <c r="C156" s="620"/>
      <c r="D156" s="621"/>
    </row>
    <row r="157" s="550" customFormat="1" spans="1:4">
      <c r="A157" s="619"/>
      <c r="B157" s="620"/>
      <c r="C157" s="620"/>
      <c r="D157" s="621"/>
    </row>
    <row r="158" s="550" customFormat="1" spans="1:4">
      <c r="A158" s="619"/>
      <c r="B158" s="620"/>
      <c r="C158" s="620"/>
      <c r="D158" s="621"/>
    </row>
    <row r="159" s="550" customFormat="1" spans="1:4">
      <c r="A159" s="619"/>
      <c r="B159" s="620"/>
      <c r="C159" s="620"/>
      <c r="D159" s="621"/>
    </row>
    <row r="160" s="550" customFormat="1" spans="1:4">
      <c r="A160" s="619"/>
      <c r="B160" s="620"/>
      <c r="C160" s="620"/>
      <c r="D160" s="621"/>
    </row>
    <row r="161" s="550" customFormat="1" spans="1:4">
      <c r="A161" s="619"/>
      <c r="B161" s="620"/>
      <c r="C161" s="620"/>
      <c r="D161" s="621"/>
    </row>
    <row r="162" s="550" customFormat="1" spans="1:4">
      <c r="A162" s="619"/>
      <c r="B162" s="620"/>
      <c r="C162" s="620"/>
      <c r="D162" s="621"/>
    </row>
    <row r="163" s="550" customFormat="1" spans="1:4">
      <c r="A163" s="619"/>
      <c r="B163" s="620"/>
      <c r="C163" s="620"/>
      <c r="D163" s="621"/>
    </row>
    <row r="164" s="550" customFormat="1" spans="1:4">
      <c r="A164" s="619"/>
      <c r="B164" s="620"/>
      <c r="C164" s="620"/>
      <c r="D164" s="621"/>
    </row>
    <row r="165" s="550" customFormat="1" spans="1:4">
      <c r="A165" s="619"/>
      <c r="B165" s="620"/>
      <c r="C165" s="620"/>
      <c r="D165" s="621"/>
    </row>
    <row r="166" s="550" customFormat="1" spans="1:4">
      <c r="A166" s="619"/>
      <c r="B166" s="620"/>
      <c r="C166" s="620"/>
      <c r="D166" s="621"/>
    </row>
    <row r="167" s="550" customFormat="1" spans="1:4">
      <c r="A167" s="619"/>
      <c r="B167" s="620"/>
      <c r="C167" s="620"/>
      <c r="D167" s="621"/>
    </row>
    <row r="168" s="550" customFormat="1" spans="1:4">
      <c r="A168" s="619"/>
      <c r="B168" s="620"/>
      <c r="C168" s="620"/>
      <c r="D168" s="621"/>
    </row>
    <row r="169" s="550" customFormat="1" spans="1:4">
      <c r="A169" s="619"/>
      <c r="B169" s="620"/>
      <c r="C169" s="620"/>
      <c r="D169" s="621"/>
    </row>
    <row r="170" s="550" customFormat="1" spans="1:4">
      <c r="A170" s="619"/>
      <c r="B170" s="620"/>
      <c r="C170" s="620"/>
      <c r="D170" s="621"/>
    </row>
    <row r="171" s="550" customFormat="1" spans="1:4">
      <c r="A171" s="619"/>
      <c r="B171" s="620"/>
      <c r="C171" s="620"/>
      <c r="D171" s="621"/>
    </row>
    <row r="172" s="550" customFormat="1" spans="1:4">
      <c r="A172" s="619"/>
      <c r="B172" s="620"/>
      <c r="C172" s="620"/>
      <c r="D172" s="621"/>
    </row>
    <row r="173" s="550" customFormat="1" spans="1:4">
      <c r="A173" s="619"/>
      <c r="B173" s="620"/>
      <c r="C173" s="620"/>
      <c r="D173" s="621"/>
    </row>
    <row r="174" s="550" customFormat="1" spans="1:4">
      <c r="A174" s="619"/>
      <c r="B174" s="620"/>
      <c r="C174" s="620"/>
      <c r="D174" s="621"/>
    </row>
    <row r="175" s="550" customFormat="1" spans="1:4">
      <c r="A175" s="619"/>
      <c r="B175" s="620"/>
      <c r="C175" s="620"/>
      <c r="D175" s="621"/>
    </row>
    <row r="176" s="550" customFormat="1" spans="1:4">
      <c r="A176" s="619"/>
      <c r="B176" s="620"/>
      <c r="C176" s="620"/>
      <c r="D176" s="621"/>
    </row>
    <row r="177" s="550" customFormat="1" spans="1:4">
      <c r="A177" s="619"/>
      <c r="B177" s="620"/>
      <c r="C177" s="620"/>
      <c r="D177" s="621"/>
    </row>
    <row r="178" s="550" customFormat="1" spans="1:4">
      <c r="A178" s="619"/>
      <c r="B178" s="620"/>
      <c r="C178" s="620"/>
      <c r="D178" s="621"/>
    </row>
    <row r="179" s="550" customFormat="1" spans="1:4">
      <c r="A179" s="619"/>
      <c r="B179" s="620"/>
      <c r="C179" s="620"/>
      <c r="D179" s="621"/>
    </row>
    <row r="180" s="550" customFormat="1" spans="1:4">
      <c r="A180" s="619"/>
      <c r="B180" s="620"/>
      <c r="C180" s="620"/>
      <c r="D180" s="621"/>
    </row>
    <row r="181" s="550" customFormat="1" spans="1:4">
      <c r="A181" s="619"/>
      <c r="B181" s="620"/>
      <c r="C181" s="620"/>
      <c r="D181" s="621"/>
    </row>
  </sheetData>
  <mergeCells count="2">
    <mergeCell ref="A2:D2"/>
    <mergeCell ref="A44:D44"/>
  </mergeCells>
  <printOptions horizontalCentered="1"/>
  <pageMargins left="0.393055555555556" right="0.393055555555556" top="0.196527777777778" bottom="0.118055555555556" header="0.235416666666667" footer="0.118055555555556"/>
  <pageSetup paperSize="9" scale="93" fitToHeight="0" orientation="portrait" horizont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6"/>
  <sheetViews>
    <sheetView showZeros="0" workbookViewId="0">
      <pane ySplit="4" topLeftCell="A6" activePane="bottomLeft" state="frozen"/>
      <selection/>
      <selection pane="bottomLeft" activeCell="C10" sqref="C9:C10"/>
    </sheetView>
  </sheetViews>
  <sheetFormatPr defaultColWidth="9.80952380952381" defaultRowHeight="14.25" outlineLevelCol="3"/>
  <cols>
    <col min="1" max="1" width="50.3142857142857" style="591" customWidth="1"/>
    <col min="2" max="3" width="17.9238095238095" style="591" customWidth="1"/>
    <col min="4" max="4" width="15.0761904761905" style="592" customWidth="1"/>
    <col min="5" max="16384" width="9.80952380952381" style="591"/>
  </cols>
  <sheetData>
    <row r="1" s="587" customFormat="1" ht="22" customHeight="1" spans="1:4">
      <c r="A1" s="593" t="s">
        <v>1238</v>
      </c>
      <c r="B1" s="593"/>
      <c r="C1" s="593"/>
      <c r="D1" s="594"/>
    </row>
    <row r="2" s="588" customFormat="1" ht="34.5" customHeight="1" spans="1:4">
      <c r="A2" s="595" t="s">
        <v>1239</v>
      </c>
      <c r="B2" s="595"/>
      <c r="C2" s="595"/>
      <c r="D2" s="596"/>
    </row>
    <row r="3" s="547" customFormat="1" ht="27" customHeight="1" spans="1:4">
      <c r="A3" s="597" t="s">
        <v>285</v>
      </c>
      <c r="B3" s="597"/>
      <c r="C3" s="597"/>
      <c r="D3" s="598"/>
    </row>
    <row r="4" s="589" customFormat="1" ht="36" customHeight="1" spans="1:4">
      <c r="A4" s="599" t="s">
        <v>365</v>
      </c>
      <c r="B4" s="599" t="s">
        <v>290</v>
      </c>
      <c r="C4" s="599" t="s">
        <v>453</v>
      </c>
      <c r="D4" s="563" t="s">
        <v>454</v>
      </c>
    </row>
    <row r="5" s="590" customFormat="1" ht="36" customHeight="1" spans="1:4">
      <c r="A5" s="600" t="s">
        <v>1108</v>
      </c>
      <c r="B5" s="601">
        <f>'22'!E6</f>
        <v>404820</v>
      </c>
      <c r="C5" s="602">
        <v>600000</v>
      </c>
      <c r="D5" s="566">
        <f t="shared" ref="D5:D12" si="0">(C5-B5)/B5</f>
        <v>0.48214021046391</v>
      </c>
    </row>
    <row r="6" s="590" customFormat="1" ht="36" customHeight="1" spans="1:4">
      <c r="A6" s="600" t="s">
        <v>1109</v>
      </c>
      <c r="B6" s="601">
        <f>'22'!E7</f>
        <v>446</v>
      </c>
      <c r="C6" s="602">
        <v>450</v>
      </c>
      <c r="D6" s="566">
        <f t="shared" si="0"/>
        <v>0.00896860986547085</v>
      </c>
    </row>
    <row r="7" s="590" customFormat="1" ht="36" customHeight="1" spans="1:4">
      <c r="A7" s="600" t="s">
        <v>1110</v>
      </c>
      <c r="B7" s="601">
        <f>'22'!E8</f>
        <v>58325</v>
      </c>
      <c r="C7" s="602">
        <v>70000</v>
      </c>
      <c r="D7" s="566">
        <f t="shared" si="0"/>
        <v>0.200171453064724</v>
      </c>
    </row>
    <row r="8" s="590" customFormat="1" ht="36" customHeight="1" spans="1:4">
      <c r="A8" s="600" t="s">
        <v>1111</v>
      </c>
      <c r="B8" s="601">
        <f>'22'!E9</f>
        <v>1524</v>
      </c>
      <c r="C8" s="602">
        <v>1500</v>
      </c>
      <c r="D8" s="566">
        <f t="shared" si="0"/>
        <v>-0.015748031496063</v>
      </c>
    </row>
    <row r="9" s="590" customFormat="1" ht="36" customHeight="1" spans="1:4">
      <c r="A9" s="600" t="s">
        <v>1112</v>
      </c>
      <c r="B9" s="601">
        <f>'22'!E10</f>
        <v>0</v>
      </c>
      <c r="C9" s="602"/>
      <c r="D9" s="566">
        <v>0</v>
      </c>
    </row>
    <row r="10" s="590" customFormat="1" ht="36" customHeight="1" spans="1:4">
      <c r="A10" s="603" t="s">
        <v>1113</v>
      </c>
      <c r="B10" s="601">
        <f>'22'!E11</f>
        <v>0</v>
      </c>
      <c r="C10" s="602"/>
      <c r="D10" s="566">
        <v>0</v>
      </c>
    </row>
    <row r="11" s="590" customFormat="1" ht="36" customHeight="1" spans="1:4">
      <c r="A11" s="604" t="s">
        <v>1114</v>
      </c>
      <c r="B11" s="601">
        <f>'22'!E12</f>
        <v>86799</v>
      </c>
      <c r="C11" s="602">
        <v>47930</v>
      </c>
      <c r="D11" s="566">
        <f t="shared" si="0"/>
        <v>-0.447804698210809</v>
      </c>
    </row>
    <row r="12" s="590" customFormat="1" ht="36" customHeight="1" spans="1:4">
      <c r="A12" s="605" t="s">
        <v>1240</v>
      </c>
      <c r="B12" s="606">
        <f>SUM(B5:B11)</f>
        <v>551914</v>
      </c>
      <c r="C12" s="606">
        <f>SUM(C5:C11)</f>
        <v>719880</v>
      </c>
      <c r="D12" s="572">
        <f t="shared" si="0"/>
        <v>0.304333646184007</v>
      </c>
    </row>
    <row r="13" s="589" customFormat="1" ht="36" customHeight="1" spans="1:4">
      <c r="A13" s="607" t="s">
        <v>319</v>
      </c>
      <c r="B13" s="608">
        <f>SUM(B14:B18)</f>
        <v>1059408</v>
      </c>
      <c r="C13" s="608">
        <f>SUM(C14:C18)</f>
        <v>633908</v>
      </c>
      <c r="D13" s="609"/>
    </row>
    <row r="14" s="589" customFormat="1" ht="36" customHeight="1" spans="1:4">
      <c r="A14" s="610" t="s">
        <v>1115</v>
      </c>
      <c r="B14" s="601">
        <f>'22'!E15</f>
        <v>985380</v>
      </c>
      <c r="C14" s="611">
        <v>589093</v>
      </c>
      <c r="D14" s="612"/>
    </row>
    <row r="15" s="590" customFormat="1" ht="36" customHeight="1" spans="1:4">
      <c r="A15" s="610" t="s">
        <v>1116</v>
      </c>
      <c r="B15" s="601">
        <f>'22'!E16</f>
        <v>20729</v>
      </c>
      <c r="C15" s="613">
        <v>21000</v>
      </c>
      <c r="D15" s="612"/>
    </row>
    <row r="16" s="590" customFormat="1" ht="36" customHeight="1" spans="1:4">
      <c r="A16" s="610" t="s">
        <v>1151</v>
      </c>
      <c r="B16" s="601">
        <f>'22'!E17</f>
        <v>0</v>
      </c>
      <c r="C16" s="613"/>
      <c r="D16" s="612"/>
    </row>
    <row r="17" s="590" customFormat="1" ht="36" customHeight="1" spans="1:4">
      <c r="A17" s="610" t="s">
        <v>324</v>
      </c>
      <c r="B17" s="601">
        <f>'22'!E18</f>
        <v>0</v>
      </c>
      <c r="C17" s="613"/>
      <c r="D17" s="614">
        <v>0</v>
      </c>
    </row>
    <row r="18" s="590" customFormat="1" ht="36" customHeight="1" spans="1:4">
      <c r="A18" s="610" t="s">
        <v>326</v>
      </c>
      <c r="B18" s="601">
        <f>'22'!E19</f>
        <v>53299</v>
      </c>
      <c r="C18" s="613">
        <v>23815</v>
      </c>
      <c r="D18" s="612"/>
    </row>
    <row r="19" s="589" customFormat="1" ht="36" customHeight="1" spans="1:4">
      <c r="A19" s="615" t="s">
        <v>327</v>
      </c>
      <c r="B19" s="616">
        <f>B12+B13</f>
        <v>1611322</v>
      </c>
      <c r="C19" s="616">
        <f>C12+C13</f>
        <v>1353788</v>
      </c>
      <c r="D19" s="617"/>
    </row>
    <row r="20" s="591" customFormat="1" spans="1:4">
      <c r="D20" s="592"/>
    </row>
    <row r="21" s="591" customFormat="1" spans="1:4">
      <c r="D21" s="592"/>
    </row>
    <row r="22" s="591" customFormat="1" spans="1:4">
      <c r="D22" s="592"/>
    </row>
    <row r="23" s="591" customFormat="1" spans="1:4">
      <c r="D23" s="592"/>
    </row>
    <row r="24" s="591" customFormat="1" spans="1:4">
      <c r="D24" s="592"/>
    </row>
    <row r="25" s="591" customFormat="1" spans="1:4">
      <c r="D25" s="592"/>
    </row>
    <row r="26" s="591" customFormat="1" spans="1:4">
      <c r="D26" s="592"/>
    </row>
    <row r="27" s="591" customFormat="1" spans="1:4">
      <c r="D27" s="592"/>
    </row>
    <row r="28" s="591" customFormat="1" spans="1:4">
      <c r="D28" s="592"/>
    </row>
    <row r="29" s="591" customFormat="1" spans="1:4">
      <c r="D29" s="592"/>
    </row>
    <row r="30" s="591" customFormat="1" spans="1:4">
      <c r="D30" s="592"/>
    </row>
    <row r="31" s="591" customFormat="1" spans="1:4">
      <c r="D31" s="592"/>
    </row>
    <row r="32" s="591" customFormat="1" spans="1:4">
      <c r="D32" s="592"/>
    </row>
    <row r="33" s="591" customFormat="1" spans="4:4">
      <c r="D33" s="592"/>
    </row>
    <row r="34" s="591" customFormat="1" spans="4:4">
      <c r="D34" s="592"/>
    </row>
    <row r="35" s="591" customFormat="1" spans="4:4">
      <c r="D35" s="592"/>
    </row>
    <row r="36" s="591" customFormat="1" spans="4:4">
      <c r="D36" s="592"/>
    </row>
    <row r="37" s="591" customFormat="1" spans="4:4">
      <c r="D37" s="592"/>
    </row>
    <row r="38" s="591" customFormat="1" spans="4:4">
      <c r="D38" s="592"/>
    </row>
    <row r="39" s="591" customFormat="1" spans="4:4">
      <c r="D39" s="592"/>
    </row>
    <row r="40" s="591" customFormat="1" spans="4:4">
      <c r="D40" s="592"/>
    </row>
    <row r="41" s="591" customFormat="1" spans="4:4">
      <c r="D41" s="592"/>
    </row>
    <row r="42" s="591" customFormat="1" spans="4:4">
      <c r="D42" s="592"/>
    </row>
    <row r="43" s="591" customFormat="1" spans="4:4">
      <c r="D43" s="592"/>
    </row>
    <row r="44" s="591" customFormat="1" spans="4:4">
      <c r="D44" s="592"/>
    </row>
    <row r="45" s="591" customFormat="1" spans="4:4">
      <c r="D45" s="592"/>
    </row>
    <row r="46" s="591" customFormat="1" spans="4:4">
      <c r="D46" s="592"/>
    </row>
    <row r="47" s="591" customFormat="1" spans="4:4">
      <c r="D47" s="592"/>
    </row>
    <row r="48" s="591" customFormat="1" spans="4:4">
      <c r="D48" s="592"/>
    </row>
    <row r="49" s="591" customFormat="1" spans="4:4">
      <c r="D49" s="592"/>
    </row>
    <row r="50" s="591" customFormat="1" spans="4:4">
      <c r="D50" s="592"/>
    </row>
    <row r="51" s="591" customFormat="1" spans="4:4">
      <c r="D51" s="592"/>
    </row>
    <row r="52" s="591" customFormat="1" spans="4:4">
      <c r="D52" s="592"/>
    </row>
    <row r="53" s="591" customFormat="1" spans="4:4">
      <c r="D53" s="592"/>
    </row>
    <row r="54" s="591" customFormat="1" spans="4:4">
      <c r="D54" s="592"/>
    </row>
    <row r="55" s="591" customFormat="1" spans="4:4">
      <c r="D55" s="592"/>
    </row>
    <row r="56" s="591" customFormat="1" spans="4:4">
      <c r="D56" s="592"/>
    </row>
    <row r="57" s="591" customFormat="1" spans="4:4">
      <c r="D57" s="592"/>
    </row>
    <row r="58" s="591" customFormat="1" spans="4:4">
      <c r="D58" s="592"/>
    </row>
    <row r="59" s="591" customFormat="1" spans="4:4">
      <c r="D59" s="592"/>
    </row>
    <row r="60" s="591" customFormat="1" spans="4:4">
      <c r="D60" s="592"/>
    </row>
    <row r="61" s="591" customFormat="1" spans="4:4">
      <c r="D61" s="592"/>
    </row>
    <row r="62" s="591" customFormat="1" spans="4:4">
      <c r="D62" s="592"/>
    </row>
    <row r="63" s="591" customFormat="1" spans="4:4">
      <c r="D63" s="592"/>
    </row>
    <row r="64" s="591" customFormat="1" spans="4:4">
      <c r="D64" s="592"/>
    </row>
    <row r="65" s="591" customFormat="1" spans="4:4">
      <c r="D65" s="592"/>
    </row>
    <row r="66" s="591" customFormat="1" spans="4:4">
      <c r="D66" s="592"/>
    </row>
    <row r="67" s="591" customFormat="1" spans="4:4">
      <c r="D67" s="592"/>
    </row>
    <row r="68" s="591" customFormat="1" spans="4:4">
      <c r="D68" s="592"/>
    </row>
    <row r="69" s="591" customFormat="1" spans="4:4">
      <c r="D69" s="592"/>
    </row>
    <row r="70" s="591" customFormat="1" spans="4:4">
      <c r="D70" s="592"/>
    </row>
    <row r="71" s="591" customFormat="1" spans="4:4">
      <c r="D71" s="592"/>
    </row>
    <row r="72" s="591" customFormat="1" spans="4:4">
      <c r="D72" s="592"/>
    </row>
    <row r="73" s="591" customFormat="1" spans="4:4">
      <c r="D73" s="592"/>
    </row>
    <row r="74" s="591" customFormat="1" spans="4:4">
      <c r="D74" s="592"/>
    </row>
    <row r="75" s="591" customFormat="1" spans="4:4">
      <c r="D75" s="592"/>
    </row>
    <row r="76" s="591" customFormat="1" spans="4:4">
      <c r="D76" s="592"/>
    </row>
    <row r="77" s="591" customFormat="1" spans="4:4">
      <c r="D77" s="592"/>
    </row>
    <row r="78" s="591" customFormat="1" spans="4:4">
      <c r="D78" s="592"/>
    </row>
    <row r="79" s="591" customFormat="1" spans="4:4">
      <c r="D79" s="592"/>
    </row>
    <row r="80" s="591" customFormat="1" spans="4:4">
      <c r="D80" s="592"/>
    </row>
    <row r="81" s="591" customFormat="1" spans="4:4">
      <c r="D81" s="592"/>
    </row>
    <row r="82" s="591" customFormat="1" spans="4:4">
      <c r="D82" s="592"/>
    </row>
    <row r="83" s="591" customFormat="1" spans="4:4">
      <c r="D83" s="592"/>
    </row>
    <row r="84" s="591" customFormat="1" spans="4:4">
      <c r="D84" s="592"/>
    </row>
    <row r="85" s="591" customFormat="1" spans="4:4">
      <c r="D85" s="592"/>
    </row>
    <row r="86" s="591" customFormat="1" spans="4:4">
      <c r="D86" s="592"/>
    </row>
    <row r="87" s="591" customFormat="1" spans="4:4">
      <c r="D87" s="592"/>
    </row>
    <row r="88" s="591" customFormat="1" spans="4:4">
      <c r="D88" s="592"/>
    </row>
    <row r="89" s="591" customFormat="1" spans="4:4">
      <c r="D89" s="592"/>
    </row>
    <row r="90" s="591" customFormat="1" spans="4:4">
      <c r="D90" s="592"/>
    </row>
    <row r="91" s="591" customFormat="1" spans="4:4">
      <c r="D91" s="592"/>
    </row>
    <row r="92" s="591" customFormat="1" spans="4:4">
      <c r="D92" s="592"/>
    </row>
    <row r="93" s="591" customFormat="1" spans="4:4">
      <c r="D93" s="592"/>
    </row>
    <row r="94" s="591" customFormat="1" spans="4:4">
      <c r="D94" s="592"/>
    </row>
    <row r="95" s="591" customFormat="1" spans="4:4">
      <c r="D95" s="592"/>
    </row>
    <row r="96" s="591" customFormat="1" spans="4:4">
      <c r="D96" s="592"/>
    </row>
    <row r="97" s="591" customFormat="1" spans="4:4">
      <c r="D97" s="592"/>
    </row>
    <row r="98" s="591" customFormat="1" spans="4:4">
      <c r="D98" s="592"/>
    </row>
    <row r="99" s="591" customFormat="1" spans="4:4">
      <c r="D99" s="592"/>
    </row>
    <row r="100" s="591" customFormat="1" spans="4:4">
      <c r="D100" s="592"/>
    </row>
    <row r="101" s="591" customFormat="1" spans="4:4">
      <c r="D101" s="592"/>
    </row>
    <row r="102" s="591" customFormat="1" spans="4:4">
      <c r="D102" s="592"/>
    </row>
    <row r="103" s="591" customFormat="1" spans="4:4">
      <c r="D103" s="592"/>
    </row>
    <row r="104" s="591" customFormat="1" spans="4:4">
      <c r="D104" s="592"/>
    </row>
    <row r="105" s="591" customFormat="1" spans="4:4">
      <c r="D105" s="592"/>
    </row>
    <row r="106" s="591" customFormat="1" spans="4:4">
      <c r="D106" s="592"/>
    </row>
    <row r="107" s="591" customFormat="1" spans="4:4">
      <c r="D107" s="592"/>
    </row>
    <row r="108" s="591" customFormat="1" spans="4:4">
      <c r="D108" s="592"/>
    </row>
    <row r="109" s="591" customFormat="1" spans="4:4">
      <c r="D109" s="592"/>
    </row>
    <row r="110" s="591" customFormat="1" spans="4:4">
      <c r="D110" s="592"/>
    </row>
    <row r="111" s="591" customFormat="1" spans="4:4">
      <c r="D111" s="592"/>
    </row>
    <row r="112" s="591" customFormat="1" spans="4:4">
      <c r="D112" s="592"/>
    </row>
    <row r="113" s="591" customFormat="1" spans="4:4">
      <c r="D113" s="592"/>
    </row>
    <row r="114" s="591" customFormat="1" spans="4:4">
      <c r="D114" s="592"/>
    </row>
    <row r="115" s="591" customFormat="1" spans="4:4">
      <c r="D115" s="592"/>
    </row>
    <row r="116" s="591" customFormat="1" spans="4:4">
      <c r="D116" s="592"/>
    </row>
    <row r="117" s="591" customFormat="1" spans="4:4">
      <c r="D117" s="592"/>
    </row>
    <row r="118" s="591" customFormat="1" spans="4:4">
      <c r="D118" s="592"/>
    </row>
    <row r="119" s="591" customFormat="1" spans="4:4">
      <c r="D119" s="592"/>
    </row>
    <row r="120" s="591" customFormat="1" spans="4:4">
      <c r="D120" s="592"/>
    </row>
    <row r="121" s="591" customFormat="1" spans="4:4">
      <c r="D121" s="592"/>
    </row>
    <row r="122" s="591" customFormat="1" spans="4:4">
      <c r="D122" s="592"/>
    </row>
    <row r="123" s="591" customFormat="1" spans="4:4">
      <c r="D123" s="592"/>
    </row>
    <row r="124" s="591" customFormat="1" spans="4:4">
      <c r="D124" s="592"/>
    </row>
    <row r="125" s="591" customFormat="1" spans="4:4">
      <c r="D125" s="592"/>
    </row>
    <row r="126" s="591" customFormat="1" spans="4:4">
      <c r="D126" s="592"/>
    </row>
    <row r="127" s="591" customFormat="1" spans="4:4">
      <c r="D127" s="592"/>
    </row>
    <row r="128" s="591" customFormat="1" spans="4:4">
      <c r="D128" s="592"/>
    </row>
    <row r="129" s="591" customFormat="1" spans="4:4">
      <c r="D129" s="592"/>
    </row>
    <row r="130" s="591" customFormat="1" spans="4:4">
      <c r="D130" s="592"/>
    </row>
    <row r="131" s="591" customFormat="1" spans="4:4">
      <c r="D131" s="592"/>
    </row>
    <row r="132" s="591" customFormat="1" spans="4:4">
      <c r="D132" s="592"/>
    </row>
    <row r="133" s="591" customFormat="1" spans="4:4">
      <c r="D133" s="592"/>
    </row>
    <row r="134" s="591" customFormat="1" spans="4:4">
      <c r="D134" s="592"/>
    </row>
    <row r="135" s="591" customFormat="1" spans="4:4">
      <c r="D135" s="592"/>
    </row>
    <row r="136" s="591" customFormat="1" spans="4:4">
      <c r="D136" s="592"/>
    </row>
    <row r="137" s="591" customFormat="1" spans="4:4">
      <c r="D137" s="592"/>
    </row>
    <row r="138" s="591" customFormat="1" spans="4:4">
      <c r="D138" s="592"/>
    </row>
    <row r="139" s="591" customFormat="1" spans="4:4">
      <c r="D139" s="592"/>
    </row>
    <row r="140" s="591" customFormat="1" spans="4:4">
      <c r="D140" s="592"/>
    </row>
    <row r="141" s="591" customFormat="1" spans="4:4">
      <c r="D141" s="592"/>
    </row>
    <row r="142" s="591" customFormat="1" spans="4:4">
      <c r="D142" s="592"/>
    </row>
    <row r="143" s="591" customFormat="1" spans="4:4">
      <c r="D143" s="592"/>
    </row>
    <row r="144" s="591" customFormat="1" spans="4:4">
      <c r="D144" s="592"/>
    </row>
    <row r="145" s="591" customFormat="1" spans="4:4">
      <c r="D145" s="592"/>
    </row>
    <row r="146" s="591" customFormat="1" spans="4:4">
      <c r="D146" s="592"/>
    </row>
    <row r="147" s="591" customFormat="1" spans="4:4">
      <c r="D147" s="592"/>
    </row>
    <row r="148" s="591" customFormat="1" spans="4:4">
      <c r="D148" s="592"/>
    </row>
    <row r="149" s="591" customFormat="1" spans="4:4">
      <c r="D149" s="592"/>
    </row>
    <row r="150" s="591" customFormat="1" spans="4:4">
      <c r="D150" s="592"/>
    </row>
    <row r="151" s="591" customFormat="1" spans="4:4">
      <c r="D151" s="592"/>
    </row>
    <row r="152" s="591" customFormat="1" spans="4:4">
      <c r="D152" s="592"/>
    </row>
    <row r="153" s="591" customFormat="1" spans="4:4">
      <c r="D153" s="592"/>
    </row>
    <row r="154" s="591" customFormat="1" spans="4:4">
      <c r="D154" s="592"/>
    </row>
    <row r="155" s="591" customFormat="1" spans="4:4">
      <c r="D155" s="592"/>
    </row>
    <row r="156" s="591" customFormat="1" spans="4:4">
      <c r="D156" s="592"/>
    </row>
    <row r="157" s="591" customFormat="1" spans="4:4">
      <c r="D157" s="592"/>
    </row>
    <row r="158" s="591" customFormat="1" spans="4:4">
      <c r="D158" s="592"/>
    </row>
    <row r="159" s="591" customFormat="1" spans="4:4">
      <c r="D159" s="592"/>
    </row>
    <row r="160" s="591" customFormat="1" spans="4:4">
      <c r="D160" s="592"/>
    </row>
    <row r="161" s="591" customFormat="1" spans="4:4">
      <c r="D161" s="592"/>
    </row>
    <row r="162" s="591" customFormat="1" spans="4:4">
      <c r="D162" s="592"/>
    </row>
    <row r="163" s="591" customFormat="1" spans="4:4">
      <c r="D163" s="592"/>
    </row>
    <row r="164" s="591" customFormat="1" spans="4:4">
      <c r="D164" s="592"/>
    </row>
    <row r="165" s="591" customFormat="1" spans="4:4">
      <c r="D165" s="592"/>
    </row>
    <row r="166" s="591" customFormat="1" spans="4:4">
      <c r="D166" s="592"/>
    </row>
  </sheetData>
  <mergeCells count="2">
    <mergeCell ref="A2:D2"/>
    <mergeCell ref="A3:D3"/>
  </mergeCells>
  <printOptions horizontalCentered="1"/>
  <pageMargins left="0.393055555555556" right="0.393055555555556" top="0.393055555555556" bottom="0.393055555555556" header="0.5" footer="0.5"/>
  <pageSetup paperSize="9" fitToHeight="0" orientation="portrait"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27"/>
  <sheetViews>
    <sheetView workbookViewId="0">
      <pane ySplit="4" topLeftCell="A5" activePane="bottomLeft" state="frozen"/>
      <selection/>
      <selection pane="bottomLeft" activeCell="A78" sqref="A78"/>
    </sheetView>
  </sheetViews>
  <sheetFormatPr defaultColWidth="9.80952380952381" defaultRowHeight="14.25"/>
  <cols>
    <col min="1" max="1" width="65.8666666666667" style="550" customWidth="1"/>
    <col min="2" max="3" width="17.2952380952381" style="551" customWidth="1"/>
    <col min="4" max="4" width="14.1238095238095" style="552" customWidth="1"/>
    <col min="5" max="16375" width="9.80952380952381" style="550"/>
    <col min="16376" max="16384" width="9.80952380952381" style="553"/>
  </cols>
  <sheetData>
    <row r="1" s="540" customFormat="1" ht="21.75" customHeight="1" spans="1:4 16377:16384">
      <c r="A1" s="554" t="s">
        <v>1241</v>
      </c>
      <c r="B1" s="555"/>
      <c r="C1" s="556"/>
      <c r="D1" s="557"/>
    </row>
    <row r="2" s="541" customFormat="1" ht="25.5" customHeight="1" spans="1:4 16377:16384">
      <c r="A2" s="203" t="s">
        <v>1242</v>
      </c>
      <c r="B2" s="203"/>
      <c r="C2" s="203"/>
      <c r="D2" s="558"/>
    </row>
    <row r="3" s="542" customFormat="1" ht="25" customHeight="1" spans="1:4 16377:16384">
      <c r="A3" s="559"/>
      <c r="B3" s="559"/>
      <c r="C3" s="560"/>
      <c r="D3" s="561" t="s">
        <v>285</v>
      </c>
    </row>
    <row r="4" s="543" customFormat="1" ht="30" customHeight="1" spans="1:4 16377:16384">
      <c r="A4" s="562" t="s">
        <v>365</v>
      </c>
      <c r="B4" s="562" t="s">
        <v>290</v>
      </c>
      <c r="C4" s="353" t="s">
        <v>453</v>
      </c>
      <c r="D4" s="563" t="s">
        <v>454</v>
      </c>
    </row>
    <row r="5" s="543" customFormat="1" ht="24" customHeight="1" spans="1:4 16377:16384">
      <c r="A5" s="564" t="s">
        <v>1119</v>
      </c>
      <c r="B5" s="565">
        <f>B6+B8</f>
        <v>59</v>
      </c>
      <c r="C5" s="565">
        <f>C6+C8</f>
        <v>110</v>
      </c>
      <c r="D5" s="566">
        <f t="shared" ref="D5:D7" si="0">(C5-B5)/B5</f>
        <v>0.864406779661017</v>
      </c>
      <c r="XEW5" s="567"/>
      <c r="XEX5" s="567"/>
      <c r="XEY5" s="567"/>
      <c r="XEZ5" s="567"/>
      <c r="XFA5" s="567"/>
      <c r="XFB5" s="567"/>
      <c r="XFC5" s="567"/>
      <c r="XFD5" s="567"/>
    </row>
    <row r="6" s="543" customFormat="1" ht="24" customHeight="1" spans="1:4 16377:16384">
      <c r="A6" s="568" t="s">
        <v>1154</v>
      </c>
      <c r="B6" s="109">
        <f>'23'!E7</f>
        <v>59</v>
      </c>
      <c r="C6" s="109">
        <v>110</v>
      </c>
      <c r="D6" s="566">
        <f t="shared" si="0"/>
        <v>0.864406779661017</v>
      </c>
      <c r="XEW6" s="567"/>
      <c r="XEX6" s="567"/>
      <c r="XEY6" s="567"/>
      <c r="XEZ6" s="567"/>
      <c r="XFA6" s="567"/>
      <c r="XFB6" s="567"/>
      <c r="XFC6" s="567"/>
      <c r="XFD6" s="567"/>
    </row>
    <row r="7" s="543" customFormat="1" ht="24" customHeight="1" spans="1:4 16377:16384">
      <c r="A7" s="569" t="s">
        <v>1155</v>
      </c>
      <c r="B7" s="109">
        <f>'23'!E8</f>
        <v>59</v>
      </c>
      <c r="C7" s="109">
        <v>110</v>
      </c>
      <c r="D7" s="566">
        <f t="shared" si="0"/>
        <v>0.864406779661017</v>
      </c>
      <c r="XEW7" s="567"/>
      <c r="XEX7" s="567"/>
      <c r="XEY7" s="567"/>
      <c r="XEZ7" s="567"/>
      <c r="XFA7" s="567"/>
      <c r="XFB7" s="567"/>
      <c r="XFC7" s="567"/>
      <c r="XFD7" s="567"/>
    </row>
    <row r="8" s="543" customFormat="1" ht="24" customHeight="1" spans="1:4 16377:16384">
      <c r="A8" s="568" t="s">
        <v>1156</v>
      </c>
      <c r="B8" s="109"/>
      <c r="C8" s="109"/>
      <c r="D8" s="566"/>
      <c r="XEW8" s="567"/>
      <c r="XEX8" s="567"/>
      <c r="XEY8" s="567"/>
      <c r="XEZ8" s="567"/>
      <c r="XFA8" s="567"/>
      <c r="XFB8" s="567"/>
      <c r="XFC8" s="567"/>
      <c r="XFD8" s="567"/>
    </row>
    <row r="9" s="543" customFormat="1" ht="24" customHeight="1" spans="1:4 16377:16384">
      <c r="A9" s="570" t="s">
        <v>1157</v>
      </c>
      <c r="B9" s="109"/>
      <c r="C9" s="109"/>
      <c r="D9" s="566"/>
      <c r="XEW9" s="567"/>
      <c r="XEX9" s="567"/>
      <c r="XEY9" s="567"/>
      <c r="XEZ9" s="567"/>
      <c r="XFA9" s="567"/>
      <c r="XFB9" s="567"/>
      <c r="XFC9" s="567"/>
      <c r="XFD9" s="567"/>
    </row>
    <row r="10" s="543" customFormat="1" ht="24" customHeight="1" spans="1:4 16377:16384">
      <c r="A10" s="571" t="s">
        <v>1122</v>
      </c>
      <c r="B10" s="565">
        <f>B11</f>
        <v>120</v>
      </c>
      <c r="C10" s="565"/>
      <c r="D10" s="572"/>
      <c r="XEW10" s="567"/>
      <c r="XEX10" s="567"/>
      <c r="XEY10" s="567"/>
      <c r="XEZ10" s="567"/>
      <c r="XFA10" s="567"/>
      <c r="XFB10" s="567"/>
      <c r="XFC10" s="567"/>
      <c r="XFD10" s="567"/>
    </row>
    <row r="11" s="543" customFormat="1" ht="24" customHeight="1" spans="1:4 16377:16384">
      <c r="A11" s="573" t="s">
        <v>1158</v>
      </c>
      <c r="B11" s="109">
        <f>'23'!E12</f>
        <v>120</v>
      </c>
      <c r="C11" s="574"/>
      <c r="D11" s="566"/>
      <c r="XEW11" s="567"/>
      <c r="XEX11" s="567"/>
      <c r="XEY11" s="567"/>
      <c r="XEZ11" s="567"/>
      <c r="XFA11" s="567"/>
      <c r="XFB11" s="567"/>
      <c r="XFC11" s="567"/>
      <c r="XFD11" s="567"/>
    </row>
    <row r="12" s="543" customFormat="1" ht="24" customHeight="1" spans="1:4 16377:16384">
      <c r="A12" s="573" t="s">
        <v>1159</v>
      </c>
      <c r="B12" s="109">
        <f>'23'!E13</f>
        <v>120</v>
      </c>
      <c r="C12" s="574"/>
      <c r="D12" s="566"/>
      <c r="XEW12" s="567"/>
      <c r="XEX12" s="567"/>
      <c r="XEY12" s="567"/>
      <c r="XEZ12" s="567"/>
      <c r="XFA12" s="567"/>
      <c r="XFB12" s="567"/>
      <c r="XFC12" s="567"/>
      <c r="XFD12" s="567"/>
    </row>
    <row r="13" s="544" customFormat="1" ht="24" customHeight="1" spans="1:4 16377:16384">
      <c r="A13" s="571" t="s">
        <v>1124</v>
      </c>
      <c r="B13" s="565">
        <f>B14+B23+B25+B26+B30+B33+B40</f>
        <v>447519</v>
      </c>
      <c r="C13" s="565">
        <f>C14+C26</f>
        <v>509496</v>
      </c>
      <c r="D13" s="572">
        <f t="shared" ref="D10:D14" si="1">(C13-B13)/B13</f>
        <v>0.13849020935424</v>
      </c>
      <c r="XEW13" s="567"/>
      <c r="XEX13" s="567"/>
      <c r="XEY13" s="567"/>
      <c r="XEZ13" s="567"/>
      <c r="XFA13" s="567"/>
      <c r="XFB13" s="567"/>
      <c r="XFC13" s="567"/>
      <c r="XFD13" s="567"/>
    </row>
    <row r="14" s="545" customFormat="1" ht="24" customHeight="1" spans="1:4 16377:16384">
      <c r="A14" s="573" t="s">
        <v>1160</v>
      </c>
      <c r="B14" s="109">
        <f>'23'!E15</f>
        <v>341832</v>
      </c>
      <c r="C14" s="574">
        <f>SUM(C15:C22)</f>
        <v>507896</v>
      </c>
      <c r="D14" s="566">
        <f t="shared" si="1"/>
        <v>0.485805892953264</v>
      </c>
    </row>
    <row r="15" s="545" customFormat="1" ht="24" customHeight="1" spans="1:4 16377:16384">
      <c r="A15" s="573" t="s">
        <v>1161</v>
      </c>
      <c r="B15" s="109">
        <f>'23'!E16</f>
        <v>270307</v>
      </c>
      <c r="C15" s="574">
        <v>200000</v>
      </c>
      <c r="D15" s="566">
        <f t="shared" ref="D15:D20" si="2">(C15-B15)/B15</f>
        <v>-0.260100552334938</v>
      </c>
    </row>
    <row r="16" s="545" customFormat="1" ht="24" customHeight="1" spans="1:4 16377:16384">
      <c r="A16" s="570" t="s">
        <v>1162</v>
      </c>
      <c r="B16" s="109">
        <f>'23'!E17</f>
        <v>671</v>
      </c>
      <c r="C16" s="574"/>
      <c r="D16" s="566"/>
    </row>
    <row r="17" s="545" customFormat="1" ht="24" customHeight="1" spans="1:4">
      <c r="A17" s="570" t="s">
        <v>1163</v>
      </c>
      <c r="B17" s="109">
        <f>'23'!E18</f>
        <v>8781</v>
      </c>
      <c r="C17" s="574">
        <v>21424</v>
      </c>
      <c r="D17" s="566">
        <f t="shared" si="2"/>
        <v>1.43981323311696</v>
      </c>
    </row>
    <row r="18" s="545" customFormat="1" ht="24" customHeight="1" spans="1:4">
      <c r="A18" s="575" t="s">
        <v>1164</v>
      </c>
      <c r="B18" s="109">
        <f>'23'!E19</f>
        <v>54644</v>
      </c>
      <c r="C18" s="574">
        <v>75</v>
      </c>
      <c r="D18" s="566">
        <f t="shared" si="2"/>
        <v>-0.998627479686699</v>
      </c>
    </row>
    <row r="19" s="545" customFormat="1" ht="24" customHeight="1" spans="1:4">
      <c r="A19" s="576" t="s">
        <v>1165</v>
      </c>
      <c r="B19" s="109"/>
      <c r="C19" s="574"/>
      <c r="D19" s="566"/>
    </row>
    <row r="20" s="545" customFormat="1" ht="24" customHeight="1" spans="1:4">
      <c r="A20" s="570" t="s">
        <v>1166</v>
      </c>
      <c r="B20" s="109">
        <f>'23'!E21</f>
        <v>30</v>
      </c>
      <c r="C20" s="574"/>
      <c r="D20" s="566">
        <f t="shared" si="2"/>
        <v>-1</v>
      </c>
    </row>
    <row r="21" s="545" customFormat="1" ht="24" customHeight="1" spans="1:4">
      <c r="A21" s="570" t="s">
        <v>1167</v>
      </c>
      <c r="B21" s="109"/>
      <c r="C21" s="574">
        <v>162</v>
      </c>
      <c r="D21" s="566"/>
    </row>
    <row r="22" s="545" customFormat="1" ht="35" customHeight="1" spans="1:4">
      <c r="A22" s="570" t="s">
        <v>1168</v>
      </c>
      <c r="B22" s="109">
        <f>'23'!E23</f>
        <v>7399</v>
      </c>
      <c r="C22" s="109">
        <v>286235</v>
      </c>
      <c r="D22" s="566"/>
    </row>
    <row r="23" s="545" customFormat="1" ht="24" customHeight="1" spans="1:4">
      <c r="A23" s="570" t="s">
        <v>1169</v>
      </c>
      <c r="B23" s="109"/>
      <c r="C23" s="574"/>
      <c r="D23" s="566"/>
    </row>
    <row r="24" s="545" customFormat="1" ht="24" customHeight="1" spans="1:4">
      <c r="A24" s="570" t="s">
        <v>1170</v>
      </c>
      <c r="B24" s="109"/>
      <c r="C24" s="574"/>
      <c r="D24" s="566"/>
    </row>
    <row r="25" s="545" customFormat="1" ht="24" customHeight="1" spans="1:4">
      <c r="A25" s="570" t="s">
        <v>1171</v>
      </c>
      <c r="B25" s="109"/>
      <c r="C25" s="574"/>
      <c r="D25" s="566"/>
    </row>
    <row r="26" s="545" customFormat="1" ht="24" customHeight="1" spans="1:4">
      <c r="A26" s="568" t="s">
        <v>1172</v>
      </c>
      <c r="B26" s="109">
        <f>'23'!E27</f>
        <v>74387</v>
      </c>
      <c r="C26" s="574">
        <v>1600</v>
      </c>
      <c r="D26" s="566"/>
    </row>
    <row r="27" s="545" customFormat="1" ht="24" customHeight="1" spans="1:4">
      <c r="A27" s="570" t="s">
        <v>1173</v>
      </c>
      <c r="B27" s="109"/>
      <c r="C27" s="574"/>
      <c r="D27" s="566"/>
    </row>
    <row r="28" s="545" customFormat="1" ht="24" customHeight="1" spans="1:4">
      <c r="A28" s="570" t="s">
        <v>1174</v>
      </c>
      <c r="B28" s="109"/>
      <c r="C28" s="574"/>
      <c r="D28" s="566"/>
    </row>
    <row r="29" s="545" customFormat="1" ht="24" customHeight="1" spans="1:4">
      <c r="A29" s="570" t="s">
        <v>1175</v>
      </c>
      <c r="B29" s="109">
        <f>'23'!E30</f>
        <v>74387</v>
      </c>
      <c r="C29" s="574">
        <v>1600</v>
      </c>
      <c r="D29" s="566"/>
    </row>
    <row r="30" s="545" customFormat="1" ht="24" customHeight="1" spans="1:4">
      <c r="A30" s="570" t="s">
        <v>1176</v>
      </c>
      <c r="B30" s="109"/>
      <c r="C30" s="574"/>
      <c r="D30" s="566"/>
    </row>
    <row r="31" s="545" customFormat="1" ht="24" customHeight="1" spans="1:4">
      <c r="A31" s="570" t="s">
        <v>1177</v>
      </c>
      <c r="B31" s="109"/>
      <c r="C31" s="574"/>
      <c r="D31" s="566"/>
    </row>
    <row r="32" s="545" customFormat="1" ht="24" customHeight="1" spans="1:4">
      <c r="A32" s="570" t="s">
        <v>1178</v>
      </c>
      <c r="B32" s="109"/>
      <c r="C32" s="574"/>
      <c r="D32" s="566"/>
    </row>
    <row r="33" s="545" customFormat="1" ht="24" customHeight="1" spans="1:4 16377:16384">
      <c r="A33" s="570" t="s">
        <v>1179</v>
      </c>
      <c r="B33" s="109">
        <f>'23'!E34</f>
        <v>21000</v>
      </c>
      <c r="C33" s="574"/>
      <c r="D33" s="566"/>
    </row>
    <row r="34" s="545" customFormat="1" ht="24" customHeight="1" spans="1:4 16377:16384">
      <c r="A34" s="570" t="s">
        <v>1180</v>
      </c>
      <c r="B34" s="109">
        <f>'23'!E35</f>
        <v>21000</v>
      </c>
      <c r="C34" s="574"/>
      <c r="D34" s="566"/>
    </row>
    <row r="35" s="545" customFormat="1" ht="24" customHeight="1" spans="1:4 16377:16384">
      <c r="A35" s="570" t="s">
        <v>1181</v>
      </c>
      <c r="B35" s="109"/>
      <c r="C35" s="574"/>
      <c r="D35" s="566"/>
    </row>
    <row r="36" s="545" customFormat="1" ht="31" customHeight="1" spans="1:4 16377:16384">
      <c r="A36" s="570" t="s">
        <v>1182</v>
      </c>
      <c r="B36" s="109"/>
      <c r="C36" s="574"/>
      <c r="D36" s="566"/>
    </row>
    <row r="37" s="545" customFormat="1" ht="24" customHeight="1" spans="1:4 16377:16384">
      <c r="A37" s="570" t="s">
        <v>1183</v>
      </c>
      <c r="B37" s="109"/>
      <c r="C37" s="577"/>
      <c r="D37" s="572"/>
    </row>
    <row r="38" s="545" customFormat="1" ht="24" customHeight="1" spans="1:4 16377:16384">
      <c r="A38" s="570" t="s">
        <v>1184</v>
      </c>
      <c r="B38" s="109"/>
      <c r="C38" s="574"/>
      <c r="D38" s="566"/>
    </row>
    <row r="39" s="545" customFormat="1" ht="24" customHeight="1" spans="1:4 16377:16384">
      <c r="A39" s="570" t="s">
        <v>1185</v>
      </c>
      <c r="B39" s="109"/>
      <c r="C39" s="574"/>
      <c r="D39" s="566"/>
    </row>
    <row r="40" s="545" customFormat="1" ht="24" customHeight="1" spans="1:4 16377:16384">
      <c r="A40" s="570" t="s">
        <v>1158</v>
      </c>
      <c r="B40" s="109">
        <f>'23'!E41</f>
        <v>10300</v>
      </c>
      <c r="C40" s="574"/>
      <c r="D40" s="566"/>
    </row>
    <row r="41" s="545" customFormat="1" ht="24" customHeight="1" spans="1:4 16377:16384">
      <c r="A41" s="570" t="s">
        <v>1186</v>
      </c>
      <c r="B41" s="109">
        <f>'23'!E42</f>
        <v>10300</v>
      </c>
      <c r="C41" s="574"/>
      <c r="D41" s="566"/>
    </row>
    <row r="42" s="544" customFormat="1" ht="24" customHeight="1" spans="1:4 16377:16384">
      <c r="A42" s="578" t="s">
        <v>1133</v>
      </c>
      <c r="B42" s="565">
        <f>B45+B48+B43</f>
        <v>2013</v>
      </c>
      <c r="C42" s="565">
        <f>C45+C48+C43</f>
        <v>2540</v>
      </c>
      <c r="D42" s="572">
        <f>(C42-B42)/B42</f>
        <v>0.261798310978639</v>
      </c>
      <c r="XEW42" s="549"/>
      <c r="XEX42" s="549"/>
      <c r="XEY42" s="549"/>
      <c r="XEZ42" s="549"/>
      <c r="XFA42" s="549"/>
      <c r="XFB42" s="549"/>
      <c r="XFC42" s="549"/>
      <c r="XFD42" s="549"/>
    </row>
    <row r="43" s="546" customFormat="1" ht="24" customHeight="1" spans="1:4 16377:16384">
      <c r="A43" s="570" t="s">
        <v>1187</v>
      </c>
      <c r="B43" s="109">
        <f>'23'!E44</f>
        <v>115</v>
      </c>
      <c r="C43" s="574">
        <f>C44</f>
        <v>22</v>
      </c>
      <c r="D43" s="566">
        <f>(C43-B43)/B43</f>
        <v>-0.808695652173913</v>
      </c>
      <c r="XEW43" s="545"/>
      <c r="XEX43" s="545"/>
      <c r="XEY43" s="545"/>
      <c r="XEZ43" s="545"/>
      <c r="XFA43" s="545"/>
      <c r="XFB43" s="545"/>
      <c r="XFC43" s="545"/>
      <c r="XFD43" s="545"/>
    </row>
    <row r="44" s="546" customFormat="1" ht="24" customHeight="1" spans="1:4 16377:16384">
      <c r="A44" s="570" t="s">
        <v>1188</v>
      </c>
      <c r="B44" s="109">
        <f>'23'!E45</f>
        <v>115</v>
      </c>
      <c r="C44" s="574">
        <v>22</v>
      </c>
      <c r="D44" s="566">
        <f t="shared" ref="D44:D50" si="3">(C44-B44)/B44</f>
        <v>-0.808695652173913</v>
      </c>
      <c r="XEW44" s="545"/>
      <c r="XEX44" s="545"/>
      <c r="XEY44" s="545"/>
      <c r="XEZ44" s="545"/>
      <c r="XFA44" s="545"/>
      <c r="XFB44" s="545"/>
      <c r="XFC44" s="545"/>
      <c r="XFD44" s="545"/>
    </row>
    <row r="45" s="545" customFormat="1" ht="24" customHeight="1" spans="1:4 16377:16384">
      <c r="A45" s="570" t="s">
        <v>1189</v>
      </c>
      <c r="B45" s="109"/>
      <c r="C45" s="574">
        <v>118</v>
      </c>
      <c r="D45" s="566"/>
    </row>
    <row r="46" s="545" customFormat="1" ht="24" customHeight="1" spans="1:4 16377:16384">
      <c r="A46" s="570" t="s">
        <v>1190</v>
      </c>
      <c r="B46" s="109"/>
      <c r="C46" s="574"/>
      <c r="D46" s="566"/>
    </row>
    <row r="47" s="545" customFormat="1" ht="24" customHeight="1" spans="1:4 16377:16384">
      <c r="A47" s="570" t="s">
        <v>1191</v>
      </c>
      <c r="B47" s="109"/>
      <c r="C47" s="574"/>
      <c r="D47" s="566"/>
    </row>
    <row r="48" s="545" customFormat="1" ht="24" customHeight="1" spans="1:4 16377:16384">
      <c r="A48" s="570" t="s">
        <v>1192</v>
      </c>
      <c r="B48" s="109">
        <f>'23'!E49</f>
        <v>1898</v>
      </c>
      <c r="C48" s="574">
        <f>SUM(C49:C51)</f>
        <v>2400</v>
      </c>
      <c r="D48" s="566">
        <f t="shared" si="3"/>
        <v>0.264488935721812</v>
      </c>
    </row>
    <row r="49" s="545" customFormat="1" ht="24" customHeight="1" spans="1:4 16377:16384">
      <c r="A49" s="570" t="s">
        <v>1193</v>
      </c>
      <c r="B49" s="109">
        <f>'23'!E50</f>
        <v>472</v>
      </c>
      <c r="C49" s="574">
        <v>327</v>
      </c>
      <c r="D49" s="566">
        <f t="shared" si="3"/>
        <v>-0.307203389830508</v>
      </c>
    </row>
    <row r="50" s="545" customFormat="1" ht="24" customHeight="1" spans="1:4 16377:16384">
      <c r="A50" s="570" t="s">
        <v>1194</v>
      </c>
      <c r="B50" s="109">
        <f>'23'!E51</f>
        <v>1426</v>
      </c>
      <c r="C50" s="574">
        <v>130</v>
      </c>
      <c r="D50" s="566">
        <f t="shared" si="3"/>
        <v>-0.908835904628331</v>
      </c>
    </row>
    <row r="51" s="545" customFormat="1" ht="24" customHeight="1" spans="1:4 16377:16384">
      <c r="A51" s="570" t="s">
        <v>1195</v>
      </c>
      <c r="B51" s="109"/>
      <c r="C51" s="574">
        <v>1943</v>
      </c>
      <c r="D51" s="566"/>
    </row>
    <row r="52" s="545" customFormat="1" ht="24" customHeight="1" spans="1:4 16377:16384">
      <c r="A52" s="578" t="s">
        <v>1136</v>
      </c>
      <c r="B52" s="536">
        <f>B53</f>
        <v>240</v>
      </c>
      <c r="C52" s="574"/>
      <c r="D52" s="566"/>
    </row>
    <row r="53" s="545" customFormat="1" ht="24" customHeight="1" spans="1:4 16377:16384">
      <c r="A53" s="570" t="s">
        <v>1158</v>
      </c>
      <c r="B53" s="109">
        <f>'23'!E54</f>
        <v>240</v>
      </c>
      <c r="C53" s="574"/>
      <c r="D53" s="566"/>
    </row>
    <row r="54" s="545" customFormat="1" ht="24" customHeight="1" spans="1:4 16377:16384">
      <c r="A54" s="570" t="s">
        <v>1243</v>
      </c>
      <c r="B54" s="109">
        <f>'23'!E55</f>
        <v>240</v>
      </c>
      <c r="C54" s="574"/>
      <c r="D54" s="566"/>
    </row>
    <row r="55" s="545" customFormat="1" ht="24" customHeight="1" spans="1:4 16377:16384">
      <c r="A55" s="578" t="s">
        <v>1244</v>
      </c>
      <c r="B55" s="109"/>
      <c r="C55" s="565">
        <v>480</v>
      </c>
      <c r="D55" s="566"/>
    </row>
    <row r="56" s="545" customFormat="1" ht="24" customHeight="1" spans="1:4 16377:16384">
      <c r="A56" s="570" t="s">
        <v>1158</v>
      </c>
      <c r="B56" s="109"/>
      <c r="C56" s="574">
        <v>480</v>
      </c>
      <c r="D56" s="566"/>
    </row>
    <row r="57" s="545" customFormat="1" ht="24" customHeight="1" spans="1:4 16377:16384">
      <c r="A57" s="570" t="s">
        <v>1245</v>
      </c>
      <c r="B57" s="109"/>
      <c r="C57" s="574">
        <v>480</v>
      </c>
      <c r="D57" s="566"/>
    </row>
    <row r="58" s="545" customFormat="1" ht="24" customHeight="1" spans="1:4 16377:16384">
      <c r="A58" s="578" t="s">
        <v>1137</v>
      </c>
      <c r="B58" s="536">
        <f>B59+B61+B64</f>
        <v>355277</v>
      </c>
      <c r="C58" s="536">
        <f>C59+C61+C64</f>
        <v>352900</v>
      </c>
      <c r="D58" s="572">
        <f t="shared" ref="D58:D66" si="4">(C58-B58)/B58</f>
        <v>-0.00669055413100201</v>
      </c>
    </row>
    <row r="59" s="544" customFormat="1" ht="24" customHeight="1" spans="1:4 16377:16384">
      <c r="A59" s="570" t="s">
        <v>1197</v>
      </c>
      <c r="B59" s="109">
        <f>'23'!E57</f>
        <v>354700</v>
      </c>
      <c r="C59" s="574">
        <f>C60</f>
        <v>350000</v>
      </c>
      <c r="D59" s="566">
        <f t="shared" si="4"/>
        <v>-0.0132506343388779</v>
      </c>
      <c r="XEW59" s="549"/>
      <c r="XEX59" s="549"/>
      <c r="XEY59" s="549"/>
      <c r="XEZ59" s="549"/>
      <c r="XFA59" s="549"/>
      <c r="XFB59" s="549"/>
      <c r="XFC59" s="549"/>
      <c r="XFD59" s="549"/>
    </row>
    <row r="60" s="545" customFormat="1" ht="24" customHeight="1" spans="1:4 16377:16384">
      <c r="A60" s="570" t="s">
        <v>1198</v>
      </c>
      <c r="B60" s="109">
        <f>'23'!E58</f>
        <v>354700</v>
      </c>
      <c r="C60" s="574">
        <v>350000</v>
      </c>
      <c r="D60" s="566">
        <f t="shared" si="4"/>
        <v>-0.0132506343388779</v>
      </c>
    </row>
    <row r="61" s="545" customFormat="1" ht="24" customHeight="1" spans="1:4 16377:16384">
      <c r="A61" s="570" t="s">
        <v>1199</v>
      </c>
      <c r="B61" s="109"/>
      <c r="C61" s="574"/>
      <c r="D61" s="566"/>
    </row>
    <row r="62" s="545" customFormat="1" ht="24" customHeight="1" spans="1:4 16377:16384">
      <c r="A62" s="570" t="s">
        <v>1200</v>
      </c>
      <c r="B62" s="109"/>
      <c r="C62" s="574"/>
      <c r="D62" s="566"/>
    </row>
    <row r="63" s="545" customFormat="1" ht="24" customHeight="1" spans="1:4 16377:16384">
      <c r="A63" s="570" t="s">
        <v>1201</v>
      </c>
      <c r="B63" s="109"/>
      <c r="C63" s="574"/>
      <c r="D63" s="566"/>
    </row>
    <row r="64" s="547" customFormat="1" ht="24" customHeight="1" spans="1:4 16377:16384">
      <c r="A64" s="570" t="s">
        <v>1202</v>
      </c>
      <c r="B64" s="109">
        <f>'23'!E62</f>
        <v>577</v>
      </c>
      <c r="C64" s="579">
        <f>C65+C66+C69+C71</f>
        <v>2900</v>
      </c>
      <c r="D64" s="566">
        <f t="shared" si="4"/>
        <v>4.02599653379549</v>
      </c>
    </row>
    <row r="65" s="547" customFormat="1" ht="24" customHeight="1" spans="1:8">
      <c r="A65" s="570" t="s">
        <v>1203</v>
      </c>
      <c r="B65" s="109">
        <f>'23'!E63</f>
        <v>285</v>
      </c>
      <c r="C65" s="579">
        <v>1969</v>
      </c>
      <c r="D65" s="566">
        <f t="shared" si="4"/>
        <v>5.90877192982456</v>
      </c>
    </row>
    <row r="66" s="547" customFormat="1" ht="24" customHeight="1" spans="1:8">
      <c r="A66" s="570" t="s">
        <v>1204</v>
      </c>
      <c r="B66" s="109">
        <f>'23'!E64</f>
        <v>139</v>
      </c>
      <c r="C66" s="579">
        <v>640</v>
      </c>
      <c r="D66" s="566">
        <f t="shared" si="4"/>
        <v>3.60431654676259</v>
      </c>
    </row>
    <row r="67" s="547" customFormat="1" ht="24" customHeight="1" spans="1:8">
      <c r="A67" s="570" t="s">
        <v>1205</v>
      </c>
      <c r="B67" s="109"/>
      <c r="C67" s="579"/>
      <c r="D67" s="566"/>
    </row>
    <row r="68" s="547" customFormat="1" ht="24" customHeight="1" spans="1:8">
      <c r="A68" s="570" t="s">
        <v>1206</v>
      </c>
      <c r="B68" s="109"/>
      <c r="C68" s="579"/>
      <c r="D68" s="566"/>
    </row>
    <row r="69" s="547" customFormat="1" ht="24" customHeight="1" spans="1:8">
      <c r="A69" s="570" t="s">
        <v>1207</v>
      </c>
      <c r="B69" s="109">
        <f>'23'!E67</f>
        <v>103</v>
      </c>
      <c r="C69" s="579">
        <v>100</v>
      </c>
      <c r="D69" s="566">
        <f>(C69-B69)/B69</f>
        <v>-0.029126213592233</v>
      </c>
    </row>
    <row r="70" s="547" customFormat="1" ht="24" customHeight="1" spans="1:8">
      <c r="A70" s="570" t="s">
        <v>1208</v>
      </c>
      <c r="B70" s="109"/>
      <c r="C70" s="579"/>
      <c r="D70" s="566"/>
    </row>
    <row r="71" s="547" customFormat="1" ht="24" customHeight="1" spans="1:8">
      <c r="A71" s="570" t="s">
        <v>1209</v>
      </c>
      <c r="B71" s="109">
        <f>'23'!E69</f>
        <v>50</v>
      </c>
      <c r="C71" s="579">
        <v>191</v>
      </c>
      <c r="D71" s="566">
        <f>(C71-B71)/B71</f>
        <v>2.82</v>
      </c>
    </row>
    <row r="72" s="547" customFormat="1" ht="24" customHeight="1" spans="1:8">
      <c r="A72" s="578" t="s">
        <v>1141</v>
      </c>
      <c r="B72" s="580">
        <f>B73</f>
        <v>86799</v>
      </c>
      <c r="C72" s="580">
        <f>C73</f>
        <v>83492</v>
      </c>
      <c r="D72" s="572">
        <f>(C72-B72)/B72</f>
        <v>-0.0380995172755446</v>
      </c>
    </row>
    <row r="73" s="547" customFormat="1" ht="24" customHeight="1" spans="1:8">
      <c r="A73" s="570" t="s">
        <v>1210</v>
      </c>
      <c r="B73" s="109">
        <f>'23'!E71</f>
        <v>86799</v>
      </c>
      <c r="C73" s="579">
        <v>83492</v>
      </c>
      <c r="D73" s="566">
        <f>(C73-B73)/B73</f>
        <v>-0.0380995172755446</v>
      </c>
    </row>
    <row r="74" s="547" customFormat="1" ht="24" customHeight="1" spans="1:8">
      <c r="A74" s="570" t="s">
        <v>1211</v>
      </c>
      <c r="B74" s="109">
        <f>'23'!E72</f>
        <v>43015</v>
      </c>
      <c r="C74" s="579"/>
      <c r="D74" s="566"/>
    </row>
    <row r="75" s="547" customFormat="1" ht="24" customHeight="1" spans="1:8">
      <c r="A75" s="570" t="s">
        <v>1212</v>
      </c>
      <c r="B75" s="109"/>
      <c r="C75" s="579"/>
      <c r="D75" s="566"/>
    </row>
    <row r="76" s="547" customFormat="1" ht="24" customHeight="1" spans="1:8">
      <c r="A76" s="570" t="s">
        <v>1213</v>
      </c>
      <c r="B76" s="109">
        <f>'23'!E74</f>
        <v>4182</v>
      </c>
      <c r="C76" s="579"/>
      <c r="D76" s="566"/>
    </row>
    <row r="77" s="547" customFormat="1" ht="24" customHeight="1" spans="1:8">
      <c r="A77" s="570" t="s">
        <v>1214</v>
      </c>
      <c r="B77" s="109">
        <f>'23'!E75</f>
        <v>39602</v>
      </c>
      <c r="C77" s="579">
        <v>83492</v>
      </c>
      <c r="D77" s="566">
        <f>(C77-B77)/B77</f>
        <v>1.10827735972931</v>
      </c>
    </row>
    <row r="78" s="547" customFormat="1" ht="24" customHeight="1" spans="1:8">
      <c r="A78" s="581" t="s">
        <v>1246</v>
      </c>
      <c r="B78" s="580">
        <f>B5+B10+B13+B42+B52+B58+B72+B55</f>
        <v>892027</v>
      </c>
      <c r="C78" s="580">
        <f>C5+C10+C13+C42+C52+C58+C72+C55</f>
        <v>949018</v>
      </c>
      <c r="D78" s="572">
        <f>(C78-B78)/B78</f>
        <v>0.063889321735777</v>
      </c>
    </row>
    <row r="79" s="548" customFormat="1" ht="24" customHeight="1" spans="1:8">
      <c r="A79" s="578" t="s">
        <v>354</v>
      </c>
      <c r="B79" s="580">
        <f>SUM(B80:B85)</f>
        <v>719295</v>
      </c>
      <c r="C79" s="580">
        <f>SUM(C80:C85)</f>
        <v>404770</v>
      </c>
      <c r="D79" s="582"/>
    </row>
    <row r="80" s="547" customFormat="1" ht="24" customHeight="1" spans="1:8">
      <c r="A80" s="583" t="s">
        <v>1147</v>
      </c>
      <c r="B80" s="584">
        <f>'23'!E78</f>
        <v>643200</v>
      </c>
      <c r="C80" s="579">
        <v>252770</v>
      </c>
      <c r="D80" s="585"/>
      <c r="H80" s="586"/>
    </row>
    <row r="81" s="547" customFormat="1" ht="24" customHeight="1" spans="1:4">
      <c r="A81" s="570" t="s">
        <v>356</v>
      </c>
      <c r="B81" s="584">
        <f>'23'!E79</f>
        <v>2160</v>
      </c>
      <c r="C81" s="579">
        <v>2000</v>
      </c>
      <c r="D81" s="585"/>
    </row>
    <row r="82" s="545" customFormat="1" ht="24" customHeight="1" spans="1:4">
      <c r="A82" s="570" t="s">
        <v>467</v>
      </c>
      <c r="B82" s="584"/>
      <c r="C82" s="579"/>
      <c r="D82" s="585"/>
    </row>
    <row r="83" s="545" customFormat="1" ht="24" customHeight="1" spans="1:4">
      <c r="A83" s="570" t="s">
        <v>468</v>
      </c>
      <c r="B83" s="584"/>
      <c r="C83" s="579"/>
      <c r="D83" s="585"/>
    </row>
    <row r="84" s="545" customFormat="1" ht="24" customHeight="1" spans="1:4">
      <c r="A84" s="570" t="s">
        <v>360</v>
      </c>
      <c r="B84" s="584">
        <v>50120</v>
      </c>
      <c r="C84" s="579">
        <v>130000</v>
      </c>
      <c r="D84" s="585"/>
    </row>
    <row r="85" s="545" customFormat="1" ht="24" customHeight="1" spans="1:4">
      <c r="A85" s="570" t="s">
        <v>361</v>
      </c>
      <c r="B85" s="584">
        <f>'23'!E83</f>
        <v>23815</v>
      </c>
      <c r="C85" s="579">
        <v>20000</v>
      </c>
      <c r="D85" s="585"/>
    </row>
    <row r="86" s="549" customFormat="1" ht="24" customHeight="1" spans="1:4">
      <c r="A86" s="581" t="s">
        <v>1148</v>
      </c>
      <c r="B86" s="580">
        <f>B78+B79</f>
        <v>1611322</v>
      </c>
      <c r="C86" s="580">
        <f>C78+C79</f>
        <v>1353788</v>
      </c>
      <c r="D86" s="582"/>
    </row>
    <row r="87" s="550" customFormat="1" spans="1:4">
      <c r="B87" s="551"/>
      <c r="C87" s="551"/>
      <c r="D87" s="552"/>
    </row>
    <row r="88" s="550" customFormat="1" spans="1:4">
      <c r="B88" s="551"/>
      <c r="C88" s="551"/>
      <c r="D88" s="552"/>
    </row>
    <row r="89" s="550" customFormat="1" spans="1:4">
      <c r="B89" s="551"/>
      <c r="C89" s="551"/>
      <c r="D89" s="552"/>
    </row>
    <row r="90" s="550" customFormat="1" spans="1:4">
      <c r="B90" s="551"/>
      <c r="C90" s="551"/>
      <c r="D90" s="552"/>
    </row>
    <row r="91" s="550" customFormat="1" spans="1:4">
      <c r="B91" s="551"/>
      <c r="C91" s="551"/>
      <c r="D91" s="552"/>
    </row>
    <row r="92" s="550" customFormat="1" spans="1:4">
      <c r="B92" s="551"/>
      <c r="C92" s="551"/>
      <c r="D92" s="552"/>
    </row>
    <row r="93" s="550" customFormat="1" spans="1:4">
      <c r="B93" s="551"/>
      <c r="C93" s="551"/>
      <c r="D93" s="552"/>
    </row>
    <row r="94" s="550" customFormat="1" spans="1:4">
      <c r="B94" s="551"/>
      <c r="C94" s="551"/>
      <c r="D94" s="552"/>
    </row>
    <row r="95" s="550" customFormat="1" spans="1:4">
      <c r="B95" s="551"/>
      <c r="C95" s="551"/>
      <c r="D95" s="552"/>
    </row>
    <row r="96" s="550" customFormat="1" spans="1:4">
      <c r="B96" s="551"/>
      <c r="C96" s="551"/>
      <c r="D96" s="552"/>
    </row>
    <row r="97" s="550" customFormat="1" spans="2:4">
      <c r="B97" s="551"/>
      <c r="C97" s="551"/>
      <c r="D97" s="552"/>
    </row>
    <row r="98" s="550" customFormat="1" spans="2:4">
      <c r="B98" s="551"/>
      <c r="C98" s="551"/>
      <c r="D98" s="552"/>
    </row>
    <row r="99" s="550" customFormat="1" spans="2:4">
      <c r="B99" s="551"/>
      <c r="C99" s="551"/>
      <c r="D99" s="552"/>
    </row>
    <row r="100" s="550" customFormat="1" spans="2:4">
      <c r="B100" s="551"/>
      <c r="C100" s="551"/>
      <c r="D100" s="552"/>
    </row>
    <row r="101" s="550" customFormat="1" spans="2:4">
      <c r="B101" s="551"/>
      <c r="C101" s="551"/>
      <c r="D101" s="552"/>
    </row>
    <row r="102" s="550" customFormat="1" spans="2:4">
      <c r="B102" s="551"/>
      <c r="C102" s="551"/>
      <c r="D102" s="552"/>
    </row>
    <row r="103" s="550" customFormat="1" spans="2:4">
      <c r="B103" s="551"/>
      <c r="C103" s="551"/>
      <c r="D103" s="552"/>
    </row>
    <row r="104" s="550" customFormat="1" spans="2:4">
      <c r="B104" s="551"/>
      <c r="C104" s="551"/>
      <c r="D104" s="552"/>
    </row>
    <row r="105" s="550" customFormat="1" spans="2:4">
      <c r="B105" s="551"/>
      <c r="C105" s="551"/>
      <c r="D105" s="552"/>
    </row>
    <row r="106" s="550" customFormat="1" spans="2:4">
      <c r="B106" s="551"/>
      <c r="C106" s="551"/>
      <c r="D106" s="552"/>
    </row>
    <row r="107" s="550" customFormat="1" spans="2:4">
      <c r="B107" s="551"/>
      <c r="C107" s="551"/>
      <c r="D107" s="552"/>
    </row>
    <row r="108" s="550" customFormat="1" spans="2:4">
      <c r="B108" s="551"/>
      <c r="C108" s="551"/>
      <c r="D108" s="552"/>
    </row>
    <row r="109" s="550" customFormat="1" spans="2:4">
      <c r="B109" s="551"/>
      <c r="C109" s="551"/>
      <c r="D109" s="552"/>
    </row>
    <row r="110" s="550" customFormat="1" spans="2:4">
      <c r="B110" s="551"/>
      <c r="C110" s="551"/>
      <c r="D110" s="552"/>
    </row>
    <row r="111" s="550" customFormat="1" spans="2:4">
      <c r="B111" s="551"/>
      <c r="C111" s="551"/>
      <c r="D111" s="552"/>
    </row>
    <row r="112" s="550" customFormat="1" spans="2:4">
      <c r="B112" s="551"/>
      <c r="C112" s="551"/>
      <c r="D112" s="552"/>
    </row>
    <row r="113" s="550" customFormat="1" spans="2:4">
      <c r="B113" s="551"/>
      <c r="C113" s="551"/>
      <c r="D113" s="552"/>
    </row>
    <row r="114" s="550" customFormat="1" spans="2:4">
      <c r="B114" s="551"/>
      <c r="C114" s="551"/>
      <c r="D114" s="552"/>
    </row>
    <row r="115" s="550" customFormat="1" spans="2:4">
      <c r="B115" s="551"/>
      <c r="C115" s="551"/>
      <c r="D115" s="552"/>
    </row>
    <row r="116" s="550" customFormat="1" spans="2:4">
      <c r="B116" s="551"/>
      <c r="C116" s="551"/>
      <c r="D116" s="552"/>
    </row>
    <row r="117" s="550" customFormat="1" spans="2:4">
      <c r="B117" s="551"/>
      <c r="C117" s="551"/>
      <c r="D117" s="552"/>
    </row>
    <row r="118" s="550" customFormat="1" spans="2:4">
      <c r="B118" s="551"/>
      <c r="C118" s="551"/>
      <c r="D118" s="552"/>
    </row>
    <row r="119" s="550" customFormat="1" spans="2:4">
      <c r="B119" s="551"/>
      <c r="C119" s="551"/>
      <c r="D119" s="552"/>
    </row>
    <row r="120" s="550" customFormat="1" spans="2:4">
      <c r="B120" s="551"/>
      <c r="C120" s="551"/>
      <c r="D120" s="552"/>
    </row>
    <row r="121" s="550" customFormat="1" spans="2:4">
      <c r="B121" s="551"/>
      <c r="C121" s="551"/>
      <c r="D121" s="552"/>
    </row>
    <row r="122" s="550" customFormat="1" spans="2:4">
      <c r="B122" s="551"/>
      <c r="C122" s="551"/>
      <c r="D122" s="552"/>
    </row>
    <row r="123" s="550" customFormat="1" spans="2:4">
      <c r="B123" s="551"/>
      <c r="C123" s="551"/>
      <c r="D123" s="552"/>
    </row>
    <row r="124" s="550" customFormat="1" spans="2:4">
      <c r="B124" s="551"/>
      <c r="C124" s="551"/>
      <c r="D124" s="552"/>
    </row>
    <row r="125" s="550" customFormat="1" spans="2:4">
      <c r="B125" s="551"/>
      <c r="C125" s="551"/>
      <c r="D125" s="552"/>
    </row>
    <row r="126" s="550" customFormat="1" spans="2:4">
      <c r="B126" s="551"/>
      <c r="C126" s="551"/>
      <c r="D126" s="552"/>
    </row>
    <row r="127" s="550" customFormat="1" spans="2:4">
      <c r="B127" s="551"/>
      <c r="C127" s="551"/>
      <c r="D127" s="552"/>
    </row>
    <row r="128" s="550" customFormat="1" spans="2:4">
      <c r="B128" s="551"/>
      <c r="C128" s="551"/>
      <c r="D128" s="552"/>
    </row>
    <row r="129" s="550" customFormat="1" spans="2:4">
      <c r="B129" s="551"/>
      <c r="C129" s="551"/>
      <c r="D129" s="552"/>
    </row>
    <row r="130" s="550" customFormat="1" spans="2:4">
      <c r="B130" s="551"/>
      <c r="C130" s="551"/>
      <c r="D130" s="552"/>
    </row>
    <row r="131" s="550" customFormat="1" spans="2:4">
      <c r="B131" s="551"/>
      <c r="C131" s="551"/>
      <c r="D131" s="552"/>
    </row>
    <row r="132" s="550" customFormat="1" spans="2:4">
      <c r="B132" s="551"/>
      <c r="C132" s="551"/>
      <c r="D132" s="552"/>
    </row>
    <row r="133" s="550" customFormat="1" spans="2:4">
      <c r="B133" s="551"/>
      <c r="C133" s="551"/>
      <c r="D133" s="552"/>
    </row>
    <row r="134" s="550" customFormat="1" spans="2:4">
      <c r="B134" s="551"/>
      <c r="C134" s="551"/>
      <c r="D134" s="552"/>
    </row>
    <row r="135" s="550" customFormat="1" spans="2:4">
      <c r="B135" s="551"/>
      <c r="C135" s="551"/>
      <c r="D135" s="552"/>
    </row>
    <row r="136" s="550" customFormat="1" spans="2:4">
      <c r="B136" s="551"/>
      <c r="C136" s="551"/>
      <c r="D136" s="552"/>
    </row>
    <row r="137" s="550" customFormat="1" spans="2:4">
      <c r="B137" s="551"/>
      <c r="C137" s="551"/>
      <c r="D137" s="552"/>
    </row>
    <row r="138" s="550" customFormat="1" spans="2:4">
      <c r="B138" s="551"/>
      <c r="C138" s="551"/>
      <c r="D138" s="552"/>
    </row>
    <row r="139" s="550" customFormat="1" spans="2:4">
      <c r="B139" s="551"/>
      <c r="C139" s="551"/>
      <c r="D139" s="552"/>
    </row>
    <row r="140" s="550" customFormat="1" spans="2:4">
      <c r="B140" s="551"/>
      <c r="C140" s="551"/>
      <c r="D140" s="552"/>
    </row>
    <row r="141" s="550" customFormat="1" spans="2:4">
      <c r="B141" s="551"/>
      <c r="C141" s="551"/>
      <c r="D141" s="552"/>
    </row>
    <row r="142" s="550" customFormat="1" spans="2:4">
      <c r="B142" s="551"/>
      <c r="C142" s="551"/>
      <c r="D142" s="552"/>
    </row>
    <row r="143" s="550" customFormat="1" spans="2:4">
      <c r="B143" s="551"/>
      <c r="C143" s="551"/>
      <c r="D143" s="552"/>
    </row>
    <row r="144" s="550" customFormat="1" spans="2:4">
      <c r="B144" s="551"/>
      <c r="C144" s="551"/>
      <c r="D144" s="552"/>
    </row>
    <row r="145" s="550" customFormat="1" spans="2:4">
      <c r="B145" s="551"/>
      <c r="C145" s="551"/>
      <c r="D145" s="552"/>
    </row>
    <row r="146" s="550" customFormat="1" spans="2:4">
      <c r="B146" s="551"/>
      <c r="C146" s="551"/>
      <c r="D146" s="552"/>
    </row>
    <row r="147" s="550" customFormat="1" spans="2:4">
      <c r="B147" s="551"/>
      <c r="C147" s="551"/>
      <c r="D147" s="552"/>
    </row>
    <row r="148" s="550" customFormat="1" spans="2:4">
      <c r="B148" s="551"/>
      <c r="C148" s="551"/>
      <c r="D148" s="552"/>
    </row>
    <row r="149" s="550" customFormat="1" spans="2:4">
      <c r="B149" s="551"/>
      <c r="C149" s="551"/>
      <c r="D149" s="552"/>
    </row>
    <row r="150" s="550" customFormat="1" spans="2:4">
      <c r="B150" s="551"/>
      <c r="C150" s="551"/>
      <c r="D150" s="552"/>
    </row>
    <row r="151" s="550" customFormat="1" spans="2:4">
      <c r="B151" s="551"/>
      <c r="C151" s="551"/>
      <c r="D151" s="552"/>
    </row>
    <row r="152" s="550" customFormat="1" spans="2:4">
      <c r="B152" s="551"/>
      <c r="C152" s="551"/>
      <c r="D152" s="552"/>
    </row>
    <row r="153" s="550" customFormat="1" spans="2:4">
      <c r="B153" s="551"/>
      <c r="C153" s="551"/>
      <c r="D153" s="552"/>
    </row>
    <row r="154" s="550" customFormat="1" spans="2:4">
      <c r="B154" s="551"/>
      <c r="C154" s="551"/>
      <c r="D154" s="552"/>
    </row>
    <row r="155" s="550" customFormat="1" spans="2:4">
      <c r="B155" s="551"/>
      <c r="C155" s="551"/>
      <c r="D155" s="552"/>
    </row>
    <row r="156" s="550" customFormat="1" spans="2:4">
      <c r="B156" s="551"/>
      <c r="C156" s="551"/>
      <c r="D156" s="552"/>
    </row>
    <row r="157" s="550" customFormat="1" spans="2:4">
      <c r="B157" s="551"/>
      <c r="C157" s="551"/>
      <c r="D157" s="552"/>
    </row>
    <row r="158" s="550" customFormat="1" spans="2:4">
      <c r="B158" s="551"/>
      <c r="C158" s="551"/>
      <c r="D158" s="552"/>
    </row>
    <row r="159" s="550" customFormat="1" spans="2:4">
      <c r="B159" s="551"/>
      <c r="C159" s="551"/>
      <c r="D159" s="552"/>
    </row>
    <row r="160" s="550" customFormat="1" spans="2:4">
      <c r="B160" s="551"/>
      <c r="C160" s="551"/>
      <c r="D160" s="552"/>
    </row>
    <row r="161" s="550" customFormat="1" spans="2:4">
      <c r="B161" s="551"/>
      <c r="C161" s="551"/>
      <c r="D161" s="552"/>
    </row>
    <row r="162" s="550" customFormat="1" spans="2:4">
      <c r="B162" s="551"/>
      <c r="C162" s="551"/>
      <c r="D162" s="552"/>
    </row>
    <row r="163" s="550" customFormat="1" spans="2:4">
      <c r="B163" s="551"/>
      <c r="C163" s="551"/>
      <c r="D163" s="552"/>
    </row>
    <row r="164" s="550" customFormat="1" spans="2:4">
      <c r="B164" s="551"/>
      <c r="C164" s="551"/>
      <c r="D164" s="552"/>
    </row>
    <row r="165" s="550" customFormat="1" spans="2:4">
      <c r="B165" s="551"/>
      <c r="C165" s="551"/>
      <c r="D165" s="552"/>
    </row>
    <row r="166" s="550" customFormat="1" spans="2:4">
      <c r="B166" s="551"/>
      <c r="C166" s="551"/>
      <c r="D166" s="552"/>
    </row>
    <row r="167" s="550" customFormat="1" spans="2:4">
      <c r="B167" s="551"/>
      <c r="C167" s="551"/>
      <c r="D167" s="552"/>
    </row>
    <row r="168" s="550" customFormat="1" spans="2:4">
      <c r="B168" s="551"/>
      <c r="C168" s="551"/>
      <c r="D168" s="552"/>
    </row>
    <row r="169" s="550" customFormat="1" spans="2:4">
      <c r="B169" s="551"/>
      <c r="C169" s="551"/>
      <c r="D169" s="552"/>
    </row>
    <row r="170" s="550" customFormat="1" spans="2:4">
      <c r="B170" s="551"/>
      <c r="C170" s="551"/>
      <c r="D170" s="552"/>
    </row>
    <row r="171" s="550" customFormat="1" spans="2:4">
      <c r="B171" s="551"/>
      <c r="C171" s="551"/>
      <c r="D171" s="552"/>
    </row>
    <row r="172" s="550" customFormat="1" spans="2:4">
      <c r="B172" s="551"/>
      <c r="C172" s="551"/>
      <c r="D172" s="552"/>
    </row>
    <row r="173" s="550" customFormat="1" spans="2:4">
      <c r="B173" s="551"/>
      <c r="C173" s="551"/>
      <c r="D173" s="552"/>
    </row>
    <row r="174" s="550" customFormat="1" spans="2:4">
      <c r="B174" s="551"/>
      <c r="C174" s="551"/>
      <c r="D174" s="552"/>
    </row>
    <row r="175" s="550" customFormat="1" spans="2:4">
      <c r="B175" s="551"/>
      <c r="C175" s="551"/>
      <c r="D175" s="552"/>
    </row>
    <row r="176" s="550" customFormat="1" spans="2:4">
      <c r="B176" s="551"/>
      <c r="C176" s="551"/>
      <c r="D176" s="552"/>
    </row>
    <row r="177" s="550" customFormat="1" spans="2:4">
      <c r="B177" s="551"/>
      <c r="C177" s="551"/>
      <c r="D177" s="552"/>
    </row>
    <row r="178" s="550" customFormat="1" spans="2:4">
      <c r="B178" s="551"/>
      <c r="C178" s="551"/>
      <c r="D178" s="552"/>
    </row>
    <row r="179" s="550" customFormat="1" spans="2:4">
      <c r="B179" s="551"/>
      <c r="C179" s="551"/>
      <c r="D179" s="552"/>
    </row>
    <row r="180" s="550" customFormat="1" spans="2:4">
      <c r="B180" s="551"/>
      <c r="C180" s="551"/>
      <c r="D180" s="552"/>
    </row>
    <row r="181" s="550" customFormat="1" spans="2:4">
      <c r="B181" s="551"/>
      <c r="C181" s="551"/>
      <c r="D181" s="552"/>
    </row>
    <row r="182" s="550" customFormat="1" spans="2:4">
      <c r="B182" s="551"/>
      <c r="C182" s="551"/>
      <c r="D182" s="552"/>
    </row>
    <row r="183" s="550" customFormat="1" spans="2:4">
      <c r="B183" s="551"/>
      <c r="C183" s="551"/>
      <c r="D183" s="552"/>
    </row>
    <row r="184" s="550" customFormat="1" spans="2:4">
      <c r="B184" s="551"/>
      <c r="C184" s="551"/>
      <c r="D184" s="552"/>
    </row>
    <row r="185" s="550" customFormat="1" spans="2:4">
      <c r="B185" s="551"/>
      <c r="C185" s="551"/>
      <c r="D185" s="552"/>
    </row>
    <row r="186" s="550" customFormat="1" spans="2:4">
      <c r="B186" s="551"/>
      <c r="C186" s="551"/>
      <c r="D186" s="552"/>
    </row>
    <row r="187" s="550" customFormat="1" spans="2:4">
      <c r="B187" s="551"/>
      <c r="C187" s="551"/>
      <c r="D187" s="552"/>
    </row>
    <row r="188" s="550" customFormat="1" spans="2:4">
      <c r="B188" s="551"/>
      <c r="C188" s="551"/>
      <c r="D188" s="552"/>
    </row>
    <row r="189" s="550" customFormat="1" spans="2:4">
      <c r="B189" s="551"/>
      <c r="C189" s="551"/>
      <c r="D189" s="552"/>
    </row>
    <row r="190" s="550" customFormat="1" spans="2:4">
      <c r="B190" s="551"/>
      <c r="C190" s="551"/>
      <c r="D190" s="552"/>
    </row>
    <row r="191" s="550" customFormat="1" spans="2:4">
      <c r="B191" s="551"/>
      <c r="C191" s="551"/>
      <c r="D191" s="552"/>
    </row>
    <row r="192" s="550" customFormat="1" spans="2:4">
      <c r="B192" s="551"/>
      <c r="C192" s="551"/>
      <c r="D192" s="552"/>
    </row>
    <row r="193" s="550" customFormat="1" spans="2:4">
      <c r="B193" s="551"/>
      <c r="C193" s="551"/>
      <c r="D193" s="552"/>
    </row>
    <row r="194" s="550" customFormat="1" spans="2:4">
      <c r="B194" s="551"/>
      <c r="C194" s="551"/>
      <c r="D194" s="552"/>
    </row>
    <row r="195" s="550" customFormat="1" spans="2:4">
      <c r="B195" s="551"/>
      <c r="C195" s="551"/>
      <c r="D195" s="552"/>
    </row>
    <row r="196" s="550" customFormat="1" spans="2:4">
      <c r="B196" s="551"/>
      <c r="C196" s="551"/>
      <c r="D196" s="552"/>
    </row>
    <row r="197" s="550" customFormat="1" spans="2:4">
      <c r="B197" s="551"/>
      <c r="C197" s="551"/>
      <c r="D197" s="552"/>
    </row>
    <row r="198" s="550" customFormat="1" spans="2:4">
      <c r="B198" s="551"/>
      <c r="C198" s="551"/>
      <c r="D198" s="552"/>
    </row>
    <row r="199" s="550" customFormat="1" spans="2:4">
      <c r="B199" s="551"/>
      <c r="C199" s="551"/>
      <c r="D199" s="552"/>
    </row>
    <row r="200" s="550" customFormat="1" spans="2:4">
      <c r="B200" s="551"/>
      <c r="C200" s="551"/>
      <c r="D200" s="552"/>
    </row>
    <row r="201" s="550" customFormat="1" spans="2:4">
      <c r="B201" s="551"/>
      <c r="C201" s="551"/>
      <c r="D201" s="552"/>
    </row>
    <row r="202" s="550" customFormat="1" spans="2:4">
      <c r="B202" s="551"/>
      <c r="C202" s="551"/>
      <c r="D202" s="552"/>
    </row>
    <row r="203" s="550" customFormat="1" spans="2:4">
      <c r="B203" s="551"/>
      <c r="C203" s="551"/>
      <c r="D203" s="552"/>
    </row>
    <row r="204" s="550" customFormat="1" spans="2:4">
      <c r="B204" s="551"/>
      <c r="C204" s="551"/>
      <c r="D204" s="552"/>
    </row>
    <row r="205" s="550" customFormat="1" spans="2:4">
      <c r="B205" s="551"/>
      <c r="C205" s="551"/>
      <c r="D205" s="552"/>
    </row>
    <row r="206" s="550" customFormat="1" spans="2:4">
      <c r="B206" s="551"/>
      <c r="C206" s="551"/>
      <c r="D206" s="552"/>
    </row>
    <row r="207" s="550" customFormat="1" spans="2:4">
      <c r="B207" s="551"/>
      <c r="C207" s="551"/>
      <c r="D207" s="552"/>
    </row>
    <row r="208" s="550" customFormat="1" spans="2:4">
      <c r="B208" s="551"/>
      <c r="C208" s="551"/>
      <c r="D208" s="552"/>
    </row>
    <row r="209" s="550" customFormat="1" spans="2:4">
      <c r="B209" s="551"/>
      <c r="C209" s="551"/>
      <c r="D209" s="552"/>
    </row>
    <row r="210" s="550" customFormat="1" spans="2:4">
      <c r="B210" s="551"/>
      <c r="C210" s="551"/>
      <c r="D210" s="552"/>
    </row>
    <row r="211" s="550" customFormat="1" spans="2:4">
      <c r="B211" s="551"/>
      <c r="C211" s="551"/>
      <c r="D211" s="552"/>
    </row>
    <row r="212" s="550" customFormat="1" spans="2:4">
      <c r="B212" s="551"/>
      <c r="C212" s="551"/>
      <c r="D212" s="552"/>
    </row>
    <row r="213" s="550" customFormat="1" spans="2:4">
      <c r="B213" s="551"/>
      <c r="C213" s="551"/>
      <c r="D213" s="552"/>
    </row>
    <row r="214" s="550" customFormat="1" spans="2:4">
      <c r="B214" s="551"/>
      <c r="C214" s="551"/>
      <c r="D214" s="552"/>
    </row>
    <row r="215" s="550" customFormat="1" spans="2:4">
      <c r="B215" s="551"/>
      <c r="C215" s="551"/>
      <c r="D215" s="552"/>
    </row>
    <row r="216" s="550" customFormat="1" spans="2:4">
      <c r="B216" s="551"/>
      <c r="C216" s="551"/>
      <c r="D216" s="552"/>
    </row>
    <row r="217" s="550" customFormat="1" spans="2:4">
      <c r="B217" s="551"/>
      <c r="C217" s="551"/>
      <c r="D217" s="552"/>
    </row>
    <row r="218" s="550" customFormat="1" spans="2:4">
      <c r="B218" s="551"/>
      <c r="C218" s="551"/>
      <c r="D218" s="552"/>
    </row>
    <row r="219" s="550" customFormat="1" spans="2:4">
      <c r="B219" s="551"/>
      <c r="C219" s="551"/>
      <c r="D219" s="552"/>
    </row>
    <row r="220" s="550" customFormat="1" spans="2:4">
      <c r="B220" s="551"/>
      <c r="C220" s="551"/>
      <c r="D220" s="552"/>
    </row>
    <row r="221" s="550" customFormat="1" spans="2:4">
      <c r="B221" s="551"/>
      <c r="C221" s="551"/>
      <c r="D221" s="552"/>
    </row>
    <row r="222" s="550" customFormat="1" spans="2:4">
      <c r="B222" s="551"/>
      <c r="C222" s="551"/>
      <c r="D222" s="552"/>
    </row>
    <row r="223" s="550" customFormat="1" spans="2:4">
      <c r="B223" s="551"/>
      <c r="C223" s="551"/>
      <c r="D223" s="552"/>
    </row>
    <row r="224" s="550" customFormat="1" spans="2:4">
      <c r="B224" s="551"/>
      <c r="C224" s="551"/>
      <c r="D224" s="552"/>
    </row>
    <row r="225" s="550" customFormat="1" spans="2:4">
      <c r="B225" s="551"/>
      <c r="C225" s="551"/>
      <c r="D225" s="552"/>
    </row>
    <row r="226" s="550" customFormat="1" spans="2:4">
      <c r="B226" s="551"/>
      <c r="C226" s="551"/>
      <c r="D226" s="552"/>
    </row>
    <row r="227" s="550" customFormat="1" spans="2:4">
      <c r="B227" s="551"/>
      <c r="C227" s="551"/>
      <c r="D227" s="552"/>
    </row>
  </sheetData>
  <mergeCells count="1">
    <mergeCell ref="A2:D2"/>
  </mergeCells>
  <printOptions horizontalCentered="1"/>
  <pageMargins left="0.393055555555556" right="0.393055555555556" top="0.393055555555556" bottom="0.393055555555556" header="0.5" footer="0.5"/>
  <pageSetup paperSize="9" scale="93" fitToHeight="0" orientation="portrait"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F100"/>
  <sheetViews>
    <sheetView showZeros="0" workbookViewId="0">
      <selection activeCell="A3" sqref="A3:B3"/>
    </sheetView>
  </sheetViews>
  <sheetFormatPr defaultColWidth="8.8952380952381" defaultRowHeight="12.75"/>
  <cols>
    <col min="1" max="1" width="57.8857142857143" style="528" customWidth="1"/>
    <col min="2" max="2" width="33.3333333333333" style="529" customWidth="1"/>
    <col min="3" max="230" width="9.12380952380952" style="521"/>
    <col min="231" max="240" width="8.8952380952381" style="521"/>
  </cols>
  <sheetData>
    <row r="1" s="521" customFormat="1" ht="27" customHeight="1" spans="1:2">
      <c r="A1" s="530" t="s">
        <v>1247</v>
      </c>
      <c r="B1" s="530"/>
    </row>
    <row r="2" s="521" customFormat="1" ht="30" customHeight="1" spans="1:2">
      <c r="A2" s="531" t="s">
        <v>1248</v>
      </c>
      <c r="B2" s="531"/>
    </row>
    <row r="3" s="522" customFormat="1" ht="22" customHeight="1" spans="1:2">
      <c r="A3" s="532" t="s">
        <v>471</v>
      </c>
      <c r="B3" s="532"/>
    </row>
    <row r="4" s="523" customFormat="1" ht="28" customHeight="1" spans="1:2">
      <c r="A4" s="533" t="s">
        <v>472</v>
      </c>
      <c r="B4" s="533" t="s">
        <v>453</v>
      </c>
    </row>
    <row r="5" s="524" customFormat="1" ht="22" customHeight="1" spans="1:2">
      <c r="A5" s="534" t="s">
        <v>407</v>
      </c>
      <c r="B5" s="534">
        <f>SUM(B6:B35)/2</f>
        <v>949018</v>
      </c>
    </row>
    <row r="6" s="525" customFormat="1" ht="22" customHeight="1" spans="1:2">
      <c r="A6" s="535" t="s">
        <v>1249</v>
      </c>
      <c r="B6" s="536">
        <f>SUM(B7:B13)</f>
        <v>11489</v>
      </c>
    </row>
    <row r="7" s="526" customFormat="1" ht="22" customHeight="1" spans="1:2">
      <c r="A7" s="537" t="s">
        <v>479</v>
      </c>
      <c r="B7" s="109"/>
    </row>
    <row r="8" s="526" customFormat="1" ht="22" customHeight="1" spans="1:2">
      <c r="A8" s="537" t="s">
        <v>480</v>
      </c>
      <c r="B8" s="109"/>
    </row>
    <row r="9" s="526" customFormat="1" ht="22" customHeight="1" spans="1:2">
      <c r="A9" s="537" t="s">
        <v>481</v>
      </c>
      <c r="B9" s="109"/>
    </row>
    <row r="10" s="526" customFormat="1" ht="22" customHeight="1" spans="1:2">
      <c r="A10" s="537" t="s">
        <v>482</v>
      </c>
      <c r="B10" s="109"/>
    </row>
    <row r="11" s="526" customFormat="1" ht="22" customHeight="1" spans="1:2">
      <c r="A11" s="537" t="s">
        <v>483</v>
      </c>
      <c r="B11" s="109"/>
    </row>
    <row r="12" s="526" customFormat="1" ht="22" customHeight="1" spans="1:2">
      <c r="A12" s="537" t="s">
        <v>487</v>
      </c>
      <c r="B12" s="109">
        <v>201</v>
      </c>
    </row>
    <row r="13" s="526" customFormat="1" ht="22" customHeight="1" spans="1:2">
      <c r="A13" s="537" t="s">
        <v>488</v>
      </c>
      <c r="B13" s="109">
        <v>11288</v>
      </c>
    </row>
    <row r="14" s="525" customFormat="1" ht="22" customHeight="1" spans="1:2">
      <c r="A14" s="535" t="s">
        <v>1250</v>
      </c>
      <c r="B14" s="536">
        <f>SUM(B15:B19)</f>
        <v>434377</v>
      </c>
    </row>
    <row r="15" s="526" customFormat="1" ht="22" customHeight="1" spans="1:2">
      <c r="A15" s="538" t="s">
        <v>1251</v>
      </c>
      <c r="B15" s="109">
        <v>1682</v>
      </c>
    </row>
    <row r="16" s="526" customFormat="1" ht="22" customHeight="1" spans="1:2">
      <c r="A16" s="538" t="s">
        <v>1252</v>
      </c>
      <c r="B16" s="109">
        <v>200000</v>
      </c>
    </row>
    <row r="17" s="526" customFormat="1" ht="22" customHeight="1" spans="1:240">
      <c r="A17" s="538" t="s">
        <v>492</v>
      </c>
      <c r="B17" s="109"/>
    </row>
    <row r="18" s="526" customFormat="1" ht="22" customHeight="1" spans="1:240">
      <c r="A18" s="538" t="s">
        <v>493</v>
      </c>
      <c r="B18" s="109"/>
    </row>
    <row r="19" s="526" customFormat="1" ht="22" customHeight="1" spans="1:240">
      <c r="A19" s="538" t="s">
        <v>494</v>
      </c>
      <c r="B19" s="109">
        <v>232695</v>
      </c>
    </row>
    <row r="20" s="525" customFormat="1" ht="22" customHeight="1" spans="1:240">
      <c r="A20" s="535" t="s">
        <v>1253</v>
      </c>
      <c r="B20" s="536">
        <f>SUM(B21:B22)</f>
        <v>11738</v>
      </c>
    </row>
    <row r="21" s="526" customFormat="1" ht="22" customHeight="1" spans="1:240">
      <c r="A21" s="537" t="s">
        <v>497</v>
      </c>
      <c r="B21" s="109"/>
    </row>
    <row r="22" s="526" customFormat="1" ht="22" customHeight="1" spans="1:240">
      <c r="A22" s="537" t="s">
        <v>498</v>
      </c>
      <c r="B22" s="109">
        <v>11738</v>
      </c>
    </row>
    <row r="23" s="525" customFormat="1" ht="22" customHeight="1" spans="1:240">
      <c r="A23" s="535" t="s">
        <v>1254</v>
      </c>
      <c r="B23" s="536">
        <f>B24+B25</f>
        <v>9050</v>
      </c>
    </row>
    <row r="24" s="525" customFormat="1" ht="22" customHeight="1" spans="1:240">
      <c r="A24" s="537" t="s">
        <v>500</v>
      </c>
      <c r="B24" s="109">
        <v>9050</v>
      </c>
    </row>
    <row r="25" s="525" customFormat="1" ht="22" customHeight="1" spans="1:240">
      <c r="A25" s="537" t="s">
        <v>501</v>
      </c>
      <c r="B25" s="109"/>
    </row>
    <row r="26" s="525" customFormat="1" ht="22" customHeight="1" spans="1:240">
      <c r="A26" s="535" t="s">
        <v>1255</v>
      </c>
      <c r="B26" s="536">
        <f>SUM(B27:B28)</f>
        <v>0</v>
      </c>
      <c r="C26" s="539"/>
      <c r="D26" s="539"/>
      <c r="E26" s="539"/>
      <c r="F26" s="539"/>
      <c r="G26" s="539"/>
      <c r="H26" s="539"/>
      <c r="I26" s="539"/>
      <c r="J26" s="539"/>
      <c r="K26" s="539"/>
      <c r="L26" s="539"/>
      <c r="M26" s="539"/>
      <c r="N26" s="539"/>
      <c r="O26" s="539"/>
      <c r="P26" s="539"/>
      <c r="Q26" s="539"/>
      <c r="R26" s="539"/>
      <c r="S26" s="539"/>
      <c r="T26" s="539"/>
      <c r="U26" s="539"/>
      <c r="V26" s="539"/>
      <c r="W26" s="539"/>
      <c r="X26" s="539"/>
      <c r="Y26" s="539"/>
      <c r="Z26" s="539"/>
      <c r="AA26" s="539"/>
      <c r="AB26" s="539"/>
      <c r="AC26" s="539"/>
      <c r="AD26" s="539"/>
      <c r="AE26" s="539"/>
      <c r="AF26" s="539"/>
      <c r="AG26" s="539"/>
      <c r="AH26" s="539"/>
      <c r="AI26" s="539"/>
      <c r="AJ26" s="539"/>
      <c r="AK26" s="539"/>
      <c r="AL26" s="539"/>
      <c r="AM26" s="539"/>
      <c r="AN26" s="539"/>
      <c r="AO26" s="539"/>
      <c r="AP26" s="539"/>
      <c r="AQ26" s="539"/>
      <c r="AR26" s="539"/>
      <c r="AS26" s="539"/>
      <c r="AT26" s="539"/>
      <c r="AU26" s="539"/>
      <c r="AV26" s="539"/>
      <c r="AW26" s="539"/>
      <c r="AX26" s="539"/>
      <c r="AY26" s="539"/>
      <c r="AZ26" s="539"/>
      <c r="BA26" s="539"/>
      <c r="BB26" s="539"/>
      <c r="BC26" s="539"/>
      <c r="BD26" s="539"/>
      <c r="BE26" s="539"/>
      <c r="BF26" s="539"/>
      <c r="BG26" s="539"/>
      <c r="BH26" s="539"/>
      <c r="BI26" s="539"/>
      <c r="BJ26" s="539"/>
      <c r="BK26" s="539"/>
      <c r="BL26" s="539"/>
      <c r="BM26" s="539"/>
      <c r="BN26" s="539"/>
      <c r="BO26" s="539"/>
      <c r="BP26" s="539"/>
      <c r="BQ26" s="539"/>
      <c r="BR26" s="539"/>
      <c r="BS26" s="539"/>
      <c r="BT26" s="539"/>
      <c r="BU26" s="539"/>
      <c r="BV26" s="539"/>
      <c r="BW26" s="539"/>
      <c r="BX26" s="539"/>
      <c r="BY26" s="539"/>
      <c r="BZ26" s="539"/>
      <c r="CA26" s="539"/>
      <c r="CB26" s="539"/>
      <c r="CC26" s="539"/>
      <c r="CD26" s="539"/>
      <c r="CE26" s="539"/>
      <c r="CF26" s="539"/>
      <c r="CG26" s="539"/>
      <c r="CH26" s="539"/>
      <c r="CI26" s="539"/>
      <c r="CJ26" s="539"/>
      <c r="CK26" s="539"/>
      <c r="CL26" s="539"/>
      <c r="CM26" s="539"/>
      <c r="CN26" s="539"/>
      <c r="CO26" s="539"/>
      <c r="CP26" s="539"/>
      <c r="CQ26" s="539"/>
      <c r="CR26" s="539"/>
      <c r="CS26" s="539"/>
      <c r="CT26" s="539"/>
      <c r="CU26" s="539"/>
      <c r="CV26" s="539"/>
      <c r="CW26" s="539"/>
      <c r="CX26" s="539"/>
      <c r="CY26" s="539"/>
      <c r="CZ26" s="539"/>
      <c r="DA26" s="539"/>
      <c r="DB26" s="539"/>
      <c r="DC26" s="539"/>
      <c r="DD26" s="539"/>
      <c r="DE26" s="539"/>
      <c r="DF26" s="539"/>
      <c r="DG26" s="539"/>
      <c r="DH26" s="539"/>
      <c r="DI26" s="539"/>
      <c r="DJ26" s="539"/>
      <c r="DK26" s="539"/>
      <c r="DL26" s="539"/>
      <c r="DM26" s="539"/>
      <c r="DN26" s="539"/>
      <c r="DO26" s="539"/>
      <c r="DP26" s="539"/>
      <c r="DQ26" s="539"/>
      <c r="DR26" s="539"/>
      <c r="DS26" s="539"/>
      <c r="DT26" s="539"/>
      <c r="DU26" s="539"/>
      <c r="DV26" s="539"/>
      <c r="DW26" s="539"/>
      <c r="DX26" s="539"/>
      <c r="DY26" s="539"/>
      <c r="DZ26" s="539"/>
      <c r="EA26" s="539"/>
      <c r="EB26" s="539"/>
      <c r="EC26" s="539"/>
      <c r="ED26" s="539"/>
      <c r="EE26" s="539"/>
      <c r="EF26" s="539"/>
      <c r="EG26" s="539"/>
      <c r="EH26" s="539"/>
      <c r="EI26" s="539"/>
      <c r="EJ26" s="539"/>
      <c r="EK26" s="539"/>
      <c r="EL26" s="539"/>
      <c r="EM26" s="539"/>
      <c r="EN26" s="539"/>
      <c r="EO26" s="539"/>
      <c r="EP26" s="539"/>
      <c r="EQ26" s="539"/>
      <c r="ER26" s="539"/>
      <c r="ES26" s="539"/>
      <c r="ET26" s="539"/>
      <c r="EU26" s="539"/>
      <c r="EV26" s="539"/>
      <c r="EW26" s="539"/>
      <c r="EX26" s="539"/>
      <c r="EY26" s="539"/>
      <c r="EZ26" s="539"/>
      <c r="FA26" s="539"/>
      <c r="FB26" s="539"/>
      <c r="FC26" s="539"/>
      <c r="FD26" s="539"/>
      <c r="FE26" s="539"/>
      <c r="FF26" s="539"/>
      <c r="FG26" s="539"/>
      <c r="FH26" s="539"/>
      <c r="FI26" s="539"/>
      <c r="FJ26" s="539"/>
      <c r="FK26" s="539"/>
      <c r="FL26" s="539"/>
      <c r="FM26" s="539"/>
      <c r="FN26" s="539"/>
      <c r="FO26" s="539"/>
      <c r="FP26" s="539"/>
      <c r="FQ26" s="539"/>
      <c r="FR26" s="539"/>
      <c r="FS26" s="539"/>
      <c r="FT26" s="539"/>
      <c r="FU26" s="539"/>
      <c r="FV26" s="539"/>
      <c r="FW26" s="539"/>
      <c r="FX26" s="539"/>
      <c r="FY26" s="539"/>
      <c r="FZ26" s="539"/>
      <c r="GA26" s="539"/>
      <c r="GB26" s="539"/>
      <c r="GC26" s="539"/>
      <c r="GD26" s="539"/>
      <c r="GE26" s="539"/>
      <c r="GF26" s="539"/>
      <c r="GG26" s="539"/>
      <c r="GH26" s="539"/>
      <c r="GI26" s="539"/>
      <c r="GJ26" s="539"/>
      <c r="GK26" s="539"/>
      <c r="GL26" s="539"/>
      <c r="GM26" s="539"/>
      <c r="GN26" s="539"/>
      <c r="GO26" s="539"/>
      <c r="GP26" s="539"/>
      <c r="GQ26" s="539"/>
      <c r="GR26" s="539"/>
      <c r="GS26" s="539"/>
      <c r="GT26" s="539"/>
      <c r="GU26" s="539"/>
      <c r="GV26" s="539"/>
      <c r="GW26" s="539"/>
      <c r="GX26" s="539"/>
      <c r="GY26" s="539"/>
      <c r="GZ26" s="539"/>
      <c r="HA26" s="539"/>
      <c r="HB26" s="539"/>
      <c r="HC26" s="539"/>
      <c r="HD26" s="539"/>
      <c r="HE26" s="539"/>
      <c r="HF26" s="539"/>
      <c r="HG26" s="539"/>
      <c r="HH26" s="539"/>
      <c r="HI26" s="539"/>
      <c r="HJ26" s="539"/>
      <c r="HK26" s="539"/>
      <c r="HL26" s="539"/>
      <c r="HM26" s="539"/>
      <c r="HN26" s="539"/>
      <c r="HO26" s="539"/>
      <c r="HP26" s="539"/>
      <c r="HQ26" s="539"/>
      <c r="HR26" s="539"/>
      <c r="HS26" s="539"/>
      <c r="HT26" s="539"/>
      <c r="HU26" s="539"/>
      <c r="HV26" s="539"/>
      <c r="HW26" s="539"/>
      <c r="HX26" s="539"/>
      <c r="HY26" s="539"/>
      <c r="HZ26" s="539"/>
      <c r="IA26" s="539"/>
      <c r="IB26" s="539"/>
      <c r="IC26" s="539"/>
      <c r="ID26" s="539"/>
      <c r="IE26" s="539"/>
      <c r="IF26" s="539"/>
    </row>
    <row r="27" s="525" customFormat="1" ht="22" customHeight="1" spans="1:240">
      <c r="A27" s="537" t="s">
        <v>505</v>
      </c>
      <c r="B27" s="109"/>
    </row>
    <row r="28" s="525" customFormat="1" ht="22" customHeight="1" spans="1:240">
      <c r="A28" s="537" t="s">
        <v>1256</v>
      </c>
      <c r="B28" s="109"/>
    </row>
    <row r="29" s="525" customFormat="1" ht="22" customHeight="1" spans="1:240">
      <c r="A29" s="535" t="s">
        <v>1257</v>
      </c>
      <c r="B29" s="536">
        <f>SUM(B30:B31)</f>
        <v>2446</v>
      </c>
    </row>
    <row r="30" s="525" customFormat="1" ht="22" customHeight="1" spans="1:240">
      <c r="A30" s="537" t="s">
        <v>507</v>
      </c>
      <c r="B30" s="109">
        <v>2069</v>
      </c>
    </row>
    <row r="31" s="526" customFormat="1" ht="22" customHeight="1" spans="1:240">
      <c r="A31" s="537" t="s">
        <v>511</v>
      </c>
      <c r="B31" s="109">
        <v>377</v>
      </c>
    </row>
    <row r="32" s="525" customFormat="1" ht="22" customHeight="1" spans="1:240">
      <c r="A32" s="535" t="s">
        <v>1258</v>
      </c>
      <c r="B32" s="536">
        <f>SUM(B33)</f>
        <v>83492</v>
      </c>
    </row>
    <row r="33" s="525" customFormat="1" ht="22" customHeight="1" spans="1:2">
      <c r="A33" s="537" t="s">
        <v>515</v>
      </c>
      <c r="B33" s="109">
        <v>83492</v>
      </c>
    </row>
    <row r="34" s="527" customFormat="1" ht="14.25" spans="1:2">
      <c r="A34" s="535" t="s">
        <v>1259</v>
      </c>
      <c r="B34" s="536">
        <f>SUM(B35:B36)</f>
        <v>396426</v>
      </c>
    </row>
    <row r="35" s="526" customFormat="1" ht="22" customHeight="1" spans="1:2">
      <c r="A35" s="537" t="s">
        <v>522</v>
      </c>
      <c r="B35" s="109">
        <v>396426</v>
      </c>
    </row>
    <row r="36" s="527" customFormat="1" spans="1:2">
      <c r="A36" s="529"/>
      <c r="B36" s="529"/>
    </row>
    <row r="37" s="527" customFormat="1" spans="1:2">
      <c r="A37" s="529"/>
      <c r="B37" s="529"/>
    </row>
    <row r="38" s="527" customFormat="1" spans="1:2">
      <c r="A38" s="529"/>
      <c r="B38" s="529"/>
    </row>
    <row r="39" s="527" customFormat="1" spans="1:2">
      <c r="A39" s="529"/>
      <c r="B39" s="529"/>
    </row>
    <row r="40" s="527" customFormat="1" spans="1:2">
      <c r="A40" s="529"/>
      <c r="B40" s="529"/>
    </row>
    <row r="41" s="527" customFormat="1" spans="1:2">
      <c r="A41" s="529"/>
      <c r="B41" s="529"/>
    </row>
    <row r="42" s="527" customFormat="1" spans="1:2">
      <c r="A42" s="529"/>
      <c r="B42" s="529"/>
    </row>
    <row r="43" s="527" customFormat="1" spans="1:2">
      <c r="A43" s="529"/>
      <c r="B43" s="529"/>
    </row>
    <row r="44" s="527" customFormat="1" spans="1:2">
      <c r="A44" s="529"/>
      <c r="B44" s="529"/>
    </row>
    <row r="45" s="527" customFormat="1" spans="1:2">
      <c r="A45" s="529"/>
      <c r="B45" s="529"/>
    </row>
    <row r="46" s="527" customFormat="1" spans="1:2">
      <c r="A46" s="529"/>
      <c r="B46" s="529"/>
    </row>
    <row r="47" s="527" customFormat="1" spans="1:2">
      <c r="A47" s="529"/>
      <c r="B47" s="529"/>
    </row>
    <row r="48" s="527" customFormat="1" spans="1:2">
      <c r="A48" s="529"/>
      <c r="B48" s="529"/>
    </row>
    <row r="49" s="527" customFormat="1" spans="1:2">
      <c r="A49" s="529"/>
      <c r="B49" s="529"/>
    </row>
    <row r="50" s="527" customFormat="1" spans="1:2">
      <c r="A50" s="529"/>
      <c r="B50" s="529"/>
    </row>
    <row r="51" s="527" customFormat="1" spans="1:2">
      <c r="A51" s="529"/>
      <c r="B51" s="529"/>
    </row>
    <row r="52" s="527" customFormat="1" spans="1:2">
      <c r="A52" s="529"/>
      <c r="B52" s="529"/>
    </row>
    <row r="53" s="527" customFormat="1" spans="1:2">
      <c r="A53" s="529"/>
      <c r="B53" s="529"/>
    </row>
    <row r="54" s="527" customFormat="1" spans="1:2">
      <c r="A54" s="529"/>
      <c r="B54" s="529"/>
    </row>
    <row r="55" s="527" customFormat="1" spans="1:2">
      <c r="A55" s="529"/>
      <c r="B55" s="529"/>
    </row>
    <row r="56" s="527" customFormat="1" spans="1:2">
      <c r="A56" s="529"/>
      <c r="B56" s="529"/>
    </row>
    <row r="57" s="527" customFormat="1" spans="1:2">
      <c r="A57" s="529"/>
      <c r="B57" s="529"/>
    </row>
    <row r="58" s="527" customFormat="1" spans="1:2">
      <c r="A58" s="529"/>
      <c r="B58" s="529"/>
    </row>
    <row r="59" s="527" customFormat="1" spans="1:2">
      <c r="A59" s="529"/>
      <c r="B59" s="529"/>
    </row>
    <row r="60" s="527" customFormat="1" spans="1:2">
      <c r="A60" s="529"/>
      <c r="B60" s="529"/>
    </row>
    <row r="61" s="527" customFormat="1" spans="1:2">
      <c r="A61" s="529"/>
      <c r="B61" s="529"/>
    </row>
    <row r="62" s="527" customFormat="1" spans="1:2">
      <c r="A62" s="529"/>
      <c r="B62" s="529"/>
    </row>
    <row r="63" s="527" customFormat="1" spans="1:2">
      <c r="A63" s="529"/>
      <c r="B63" s="529"/>
    </row>
    <row r="64" s="527" customFormat="1" spans="1:2">
      <c r="A64" s="529"/>
      <c r="B64" s="529"/>
    </row>
    <row r="65" s="527" customFormat="1" spans="1:2">
      <c r="A65" s="529"/>
      <c r="B65" s="529"/>
    </row>
    <row r="66" s="527" customFormat="1" spans="1:2">
      <c r="A66" s="529"/>
      <c r="B66" s="529"/>
    </row>
    <row r="67" s="527" customFormat="1" spans="1:2">
      <c r="A67" s="529"/>
      <c r="B67" s="529"/>
    </row>
    <row r="68" s="527" customFormat="1" spans="1:2">
      <c r="A68" s="529"/>
      <c r="B68" s="529"/>
    </row>
    <row r="69" s="527" customFormat="1" spans="1:2">
      <c r="A69" s="529"/>
      <c r="B69" s="529"/>
    </row>
    <row r="70" s="527" customFormat="1" spans="1:2">
      <c r="A70" s="529"/>
      <c r="B70" s="529"/>
    </row>
    <row r="71" s="527" customFormat="1" spans="1:2">
      <c r="A71" s="529"/>
      <c r="B71" s="529"/>
    </row>
    <row r="72" s="527" customFormat="1" spans="1:2">
      <c r="A72" s="529"/>
      <c r="B72" s="529"/>
    </row>
    <row r="73" s="527" customFormat="1" spans="1:2">
      <c r="A73" s="529"/>
      <c r="B73" s="529"/>
    </row>
    <row r="74" s="527" customFormat="1" spans="1:2">
      <c r="A74" s="529"/>
      <c r="B74" s="529"/>
    </row>
    <row r="75" s="527" customFormat="1" spans="1:2">
      <c r="A75" s="529"/>
      <c r="B75" s="529"/>
    </row>
    <row r="76" s="527" customFormat="1" spans="1:2">
      <c r="A76" s="529"/>
      <c r="B76" s="529"/>
    </row>
    <row r="77" s="527" customFormat="1" spans="1:2">
      <c r="A77" s="529"/>
      <c r="B77" s="529"/>
    </row>
    <row r="78" s="527" customFormat="1" spans="1:2">
      <c r="A78" s="529"/>
      <c r="B78" s="529"/>
    </row>
    <row r="79" s="527" customFormat="1" spans="1:2">
      <c r="A79" s="529"/>
      <c r="B79" s="529"/>
    </row>
    <row r="80" s="527" customFormat="1" spans="1:2">
      <c r="A80" s="529"/>
      <c r="B80" s="529"/>
    </row>
    <row r="81" s="527" customFormat="1" spans="1:2">
      <c r="A81" s="529"/>
      <c r="B81" s="529"/>
    </row>
    <row r="82" s="527" customFormat="1" spans="1:2">
      <c r="A82" s="529"/>
      <c r="B82" s="529"/>
    </row>
    <row r="83" s="527" customFormat="1" spans="1:2">
      <c r="A83" s="529"/>
      <c r="B83" s="529"/>
    </row>
    <row r="84" s="527" customFormat="1" spans="1:2">
      <c r="A84" s="529"/>
      <c r="B84" s="529"/>
    </row>
    <row r="85" s="527" customFormat="1" spans="1:2">
      <c r="A85" s="529"/>
      <c r="B85" s="529"/>
    </row>
    <row r="86" s="527" customFormat="1" spans="1:2">
      <c r="A86" s="529"/>
      <c r="B86" s="529"/>
    </row>
    <row r="87" s="527" customFormat="1" spans="1:2">
      <c r="A87" s="529"/>
      <c r="B87" s="529"/>
    </row>
    <row r="88" s="527" customFormat="1" spans="1:2">
      <c r="A88" s="529"/>
      <c r="B88" s="529"/>
    </row>
    <row r="89" s="527" customFormat="1" spans="1:2">
      <c r="A89" s="529"/>
      <c r="B89" s="529"/>
    </row>
    <row r="90" s="527" customFormat="1" spans="1:2">
      <c r="A90" s="529"/>
      <c r="B90" s="529"/>
    </row>
    <row r="91" s="527" customFormat="1" spans="1:2">
      <c r="A91" s="529"/>
      <c r="B91" s="529"/>
    </row>
    <row r="92" s="527" customFormat="1" spans="1:2">
      <c r="A92" s="529"/>
      <c r="B92" s="529"/>
    </row>
    <row r="93" s="527" customFormat="1" spans="1:2">
      <c r="A93" s="529"/>
      <c r="B93" s="529"/>
    </row>
    <row r="94" s="527" customFormat="1" spans="1:2">
      <c r="A94" s="529"/>
      <c r="B94" s="529"/>
    </row>
    <row r="95" s="527" customFormat="1" spans="1:2">
      <c r="A95" s="529"/>
      <c r="B95" s="529"/>
    </row>
    <row r="96" s="527" customFormat="1" spans="1:2">
      <c r="A96" s="529"/>
      <c r="B96" s="529"/>
    </row>
    <row r="97" s="527" customFormat="1" spans="1:2">
      <c r="A97" s="529"/>
      <c r="B97" s="529"/>
    </row>
    <row r="98" s="527" customFormat="1" spans="1:2">
      <c r="A98" s="529"/>
      <c r="B98" s="529"/>
    </row>
    <row r="99" s="527" customFormat="1" spans="1:2">
      <c r="A99" s="529"/>
      <c r="B99" s="529"/>
    </row>
    <row r="100" s="527" customFormat="1" spans="1:2">
      <c r="A100" s="529"/>
      <c r="B100" s="529"/>
    </row>
  </sheetData>
  <mergeCells count="2">
    <mergeCell ref="A2:B2"/>
    <mergeCell ref="A3:B3"/>
  </mergeCells>
  <printOptions horizontalCentered="1"/>
  <pageMargins left="0.393055555555556" right="0.393055555555556" top="0.393055555555556" bottom="0.393055555555556" header="0.5" footer="0.5"/>
  <pageSetup paperSize="9" orientation="portrait"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selection activeCell="A3" sqref="A3:E3"/>
    </sheetView>
  </sheetViews>
  <sheetFormatPr defaultColWidth="10" defaultRowHeight="14.25" outlineLevelCol="4"/>
  <cols>
    <col min="1" max="1" width="18.3904761904762" style="451" customWidth="1"/>
    <col min="2" max="2" width="13.2190476190476" style="452" customWidth="1"/>
    <col min="3" max="3" width="16.4285714285714" style="452" customWidth="1"/>
    <col min="4" max="4" width="16.952380952381" style="452" customWidth="1"/>
    <col min="5" max="5" width="15.7047619047619" style="452" customWidth="1"/>
    <col min="6" max="16377" width="10" style="451"/>
  </cols>
  <sheetData>
    <row r="1" s="445" customFormat="1" ht="20" customHeight="1" spans="1:5">
      <c r="A1" s="453" t="s">
        <v>1260</v>
      </c>
      <c r="B1" s="518"/>
      <c r="C1" s="454"/>
      <c r="D1" s="454"/>
      <c r="E1" s="454"/>
    </row>
    <row r="2" s="446" customFormat="1" ht="33" customHeight="1" spans="1:5">
      <c r="A2" s="455" t="s">
        <v>1261</v>
      </c>
      <c r="B2" s="456"/>
      <c r="C2" s="456"/>
      <c r="D2" s="456"/>
      <c r="E2" s="456"/>
    </row>
    <row r="3" s="447" customFormat="1" ht="28" customHeight="1" spans="1:5">
      <c r="A3" s="457" t="s">
        <v>285</v>
      </c>
      <c r="B3" s="457"/>
      <c r="C3" s="457"/>
      <c r="D3" s="457"/>
      <c r="E3" s="457"/>
    </row>
    <row r="4" s="448" customFormat="1" ht="55" customHeight="1" spans="1:5">
      <c r="A4" s="458" t="s">
        <v>406</v>
      </c>
      <c r="B4" s="515" t="s">
        <v>1217</v>
      </c>
      <c r="C4" s="424" t="s">
        <v>1218</v>
      </c>
      <c r="D4" s="424" t="s">
        <v>1219</v>
      </c>
      <c r="E4" s="424" t="s">
        <v>1220</v>
      </c>
    </row>
    <row r="5" s="449" customFormat="1" ht="38" customHeight="1" spans="1:5">
      <c r="A5" s="459" t="s">
        <v>1217</v>
      </c>
      <c r="B5" s="460">
        <f>SUM(B6:B12)</f>
        <v>0</v>
      </c>
      <c r="C5" s="460">
        <f>SUM(C6:C12)</f>
        <v>0</v>
      </c>
      <c r="D5" s="460">
        <f>SUM(D6:D12)</f>
        <v>0</v>
      </c>
      <c r="E5" s="460">
        <f>SUM(E6:E12)</f>
        <v>0</v>
      </c>
    </row>
    <row r="6" s="450" customFormat="1" ht="38" customHeight="1" spans="1:5">
      <c r="A6" s="334" t="s">
        <v>562</v>
      </c>
      <c r="B6" s="461"/>
      <c r="C6" s="519"/>
      <c r="D6" s="519"/>
      <c r="E6" s="519"/>
    </row>
    <row r="7" s="450" customFormat="1" ht="38" customHeight="1" spans="1:5">
      <c r="A7" s="334" t="s">
        <v>563</v>
      </c>
      <c r="B7" s="461"/>
      <c r="C7" s="519"/>
      <c r="D7" s="519"/>
      <c r="E7" s="519"/>
    </row>
    <row r="8" s="450" customFormat="1" ht="38" customHeight="1" spans="1:5">
      <c r="A8" s="334" t="s">
        <v>564</v>
      </c>
      <c r="B8" s="461"/>
      <c r="C8" s="519"/>
      <c r="D8" s="519"/>
      <c r="E8" s="519"/>
    </row>
    <row r="9" s="450" customFormat="1" ht="38" customHeight="1" spans="1:5">
      <c r="A9" s="334" t="s">
        <v>565</v>
      </c>
      <c r="B9" s="461"/>
      <c r="C9" s="519"/>
      <c r="D9" s="519"/>
      <c r="E9" s="519"/>
    </row>
    <row r="10" s="450" customFormat="1" ht="38" customHeight="1" spans="1:5">
      <c r="A10" s="334" t="s">
        <v>566</v>
      </c>
      <c r="B10" s="461"/>
      <c r="C10" s="519"/>
      <c r="D10" s="519"/>
      <c r="E10" s="519"/>
    </row>
    <row r="11" s="450" customFormat="1" ht="38" customHeight="1" spans="1:5">
      <c r="A11" s="334" t="s">
        <v>567</v>
      </c>
      <c r="B11" s="461"/>
      <c r="C11" s="519"/>
      <c r="D11" s="519"/>
      <c r="E11" s="519"/>
    </row>
    <row r="12" s="450" customFormat="1" ht="38" customHeight="1" spans="1:5">
      <c r="A12" s="334" t="s">
        <v>568</v>
      </c>
      <c r="B12" s="461"/>
      <c r="C12" s="519"/>
      <c r="D12" s="519"/>
      <c r="E12" s="519"/>
    </row>
    <row r="13" s="450" customFormat="1" ht="38" customHeight="1" spans="1:5">
      <c r="A13" s="334" t="s">
        <v>569</v>
      </c>
      <c r="B13" s="461"/>
      <c r="C13" s="519"/>
      <c r="D13" s="519"/>
      <c r="E13" s="519"/>
    </row>
    <row r="14" s="450" customFormat="1" ht="38" customHeight="1" spans="1:5">
      <c r="A14" s="334" t="s">
        <v>570</v>
      </c>
      <c r="B14" s="461"/>
      <c r="C14" s="519"/>
      <c r="D14" s="519"/>
      <c r="E14" s="519"/>
    </row>
    <row r="15" s="450" customFormat="1" ht="38" customHeight="1" spans="1:5">
      <c r="A15" s="334" t="s">
        <v>571</v>
      </c>
      <c r="B15" s="461"/>
      <c r="C15" s="519"/>
      <c r="D15" s="519"/>
      <c r="E15" s="519"/>
    </row>
    <row r="16" s="450" customFormat="1" ht="38" customHeight="1" spans="1:5">
      <c r="A16" s="334" t="s">
        <v>572</v>
      </c>
      <c r="B16" s="461"/>
      <c r="C16" s="519"/>
      <c r="D16" s="519"/>
      <c r="E16" s="519"/>
    </row>
    <row r="17" s="450" customFormat="1" ht="38" customHeight="1" spans="1:5">
      <c r="A17" s="334" t="s">
        <v>573</v>
      </c>
      <c r="B17" s="461"/>
      <c r="C17" s="519"/>
      <c r="D17" s="519"/>
      <c r="E17" s="519"/>
    </row>
    <row r="18" s="450" customFormat="1" ht="38" customHeight="1" spans="1:5">
      <c r="A18" s="334" t="s">
        <v>574</v>
      </c>
      <c r="B18" s="461"/>
      <c r="C18" s="519"/>
      <c r="D18" s="519"/>
      <c r="E18" s="519"/>
    </row>
    <row r="19" s="450" customFormat="1" ht="38" customHeight="1" spans="1:5">
      <c r="A19" s="334" t="s">
        <v>575</v>
      </c>
      <c r="B19" s="461"/>
      <c r="C19" s="519"/>
      <c r="D19" s="519"/>
      <c r="E19" s="519"/>
    </row>
    <row r="20" s="450" customFormat="1" ht="38" customHeight="1" spans="1:5">
      <c r="A20" s="520" t="s">
        <v>1262</v>
      </c>
      <c r="B20" s="520"/>
      <c r="C20" s="520"/>
      <c r="D20" s="520"/>
      <c r="E20" s="520"/>
    </row>
  </sheetData>
  <mergeCells count="4">
    <mergeCell ref="A1:B1"/>
    <mergeCell ref="A2:E2"/>
    <mergeCell ref="A3:E3"/>
    <mergeCell ref="A20:E20"/>
  </mergeCells>
  <printOptions horizontalCentered="1"/>
  <pageMargins left="0.393055555555556" right="0.393055555555556" top="0.393055555555556" bottom="0.393055555555556" header="0.5" footer="0.5"/>
  <pageSetup paperSize="9" orientation="portrait"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B16"/>
  <sheetViews>
    <sheetView workbookViewId="0">
      <selection activeCell="I7" sqref="I7"/>
    </sheetView>
  </sheetViews>
  <sheetFormatPr defaultColWidth="10" defaultRowHeight="14.25"/>
  <cols>
    <col min="1" max="1" width="45.8571428571429" style="497" customWidth="1"/>
    <col min="2" max="4" width="12.7809523809524" style="349" customWidth="1"/>
    <col min="5" max="5" width="10.7809523809524" style="349" customWidth="1"/>
    <col min="6" max="6" width="10.7809523809524" style="505" customWidth="1"/>
    <col min="7" max="236" width="10" style="497"/>
    <col min="237" max="16384" width="10" style="495"/>
  </cols>
  <sheetData>
    <row r="1" s="489" customFormat="1" ht="17.25" customHeight="1" spans="1:236">
      <c r="A1" s="506" t="s">
        <v>1263</v>
      </c>
      <c r="B1" s="507"/>
      <c r="C1" s="508"/>
      <c r="D1" s="508"/>
      <c r="E1" s="508"/>
      <c r="F1" s="509"/>
    </row>
    <row r="2" s="490" customFormat="1" ht="28.5" customHeight="1" spans="1:236">
      <c r="A2" s="435" t="s">
        <v>1264</v>
      </c>
      <c r="B2" s="435"/>
      <c r="C2" s="435"/>
      <c r="D2" s="435"/>
      <c r="E2" s="435"/>
      <c r="F2" s="435"/>
    </row>
    <row r="3" s="491" customFormat="1" ht="25" customHeight="1" spans="1:236">
      <c r="A3" s="510"/>
      <c r="B3" s="511"/>
      <c r="C3" s="512"/>
      <c r="D3" s="512"/>
      <c r="E3" s="513" t="s">
        <v>285</v>
      </c>
      <c r="F3" s="513"/>
    </row>
    <row r="4" s="345" customFormat="1" ht="32" customHeight="1" spans="1:236">
      <c r="A4" s="424" t="s">
        <v>1107</v>
      </c>
      <c r="B4" s="353" t="s">
        <v>287</v>
      </c>
      <c r="C4" s="355" t="s">
        <v>288</v>
      </c>
      <c r="D4" s="392" t="s">
        <v>290</v>
      </c>
      <c r="E4" s="393"/>
      <c r="F4" s="514"/>
    </row>
    <row r="5" s="345" customFormat="1" ht="32" customHeight="1" spans="1:236">
      <c r="A5" s="515"/>
      <c r="B5" s="353"/>
      <c r="C5" s="501"/>
      <c r="D5" s="353" t="s">
        <v>291</v>
      </c>
      <c r="E5" s="353" t="s">
        <v>1265</v>
      </c>
      <c r="F5" s="353" t="s">
        <v>293</v>
      </c>
    </row>
    <row r="6" s="503" customFormat="1" ht="32" customHeight="1" spans="1:236">
      <c r="A6" s="426" t="s">
        <v>1266</v>
      </c>
      <c r="B6" s="516">
        <f>SUM(B7:B9)</f>
        <v>0</v>
      </c>
      <c r="C6" s="516">
        <f>SUM(C7:C9)</f>
        <v>0</v>
      </c>
      <c r="D6" s="516">
        <f>SUM(D7:D9)</f>
        <v>0</v>
      </c>
      <c r="E6" s="364"/>
      <c r="F6" s="364"/>
    </row>
    <row r="7" s="503" customFormat="1" ht="32" customHeight="1" spans="1:236">
      <c r="A7" s="426" t="s">
        <v>1267</v>
      </c>
      <c r="B7" s="516"/>
      <c r="C7" s="516"/>
      <c r="D7" s="516"/>
      <c r="E7" s="364"/>
      <c r="F7" s="364"/>
    </row>
    <row r="8" s="503" customFormat="1" ht="32" customHeight="1" spans="1:236">
      <c r="A8" s="426" t="s">
        <v>1268</v>
      </c>
      <c r="B8" s="516"/>
      <c r="C8" s="516"/>
      <c r="D8" s="516"/>
      <c r="E8" s="364"/>
      <c r="F8" s="364"/>
    </row>
    <row r="9" s="503" customFormat="1" ht="32" customHeight="1" spans="1:236">
      <c r="A9" s="426" t="s">
        <v>1269</v>
      </c>
      <c r="B9" s="516"/>
      <c r="C9" s="516"/>
      <c r="D9" s="516"/>
      <c r="E9" s="364"/>
      <c r="F9" s="364"/>
    </row>
    <row r="10" s="503" customFormat="1" ht="32" customHeight="1" spans="1:236">
      <c r="A10" s="426" t="s">
        <v>1270</v>
      </c>
      <c r="B10" s="516">
        <f>B11</f>
        <v>0</v>
      </c>
      <c r="C10" s="516">
        <f>C11</f>
        <v>0</v>
      </c>
      <c r="D10" s="516">
        <f>D11</f>
        <v>0</v>
      </c>
      <c r="E10" s="364"/>
      <c r="F10" s="364"/>
    </row>
    <row r="11" s="503" customFormat="1" ht="32" customHeight="1" spans="1:236">
      <c r="A11" s="426" t="s">
        <v>1271</v>
      </c>
      <c r="B11" s="26"/>
      <c r="C11" s="443"/>
      <c r="D11" s="443"/>
      <c r="E11" s="364"/>
      <c r="F11" s="364"/>
    </row>
    <row r="12" s="504" customFormat="1" ht="32" customHeight="1" spans="1:236">
      <c r="A12" s="428" t="s">
        <v>318</v>
      </c>
      <c r="B12" s="359">
        <f>B6+B10</f>
        <v>0</v>
      </c>
      <c r="C12" s="359">
        <f>C6+C10</f>
        <v>0</v>
      </c>
      <c r="D12" s="359">
        <f>D6+D10</f>
        <v>0</v>
      </c>
      <c r="E12" s="360">
        <v>0</v>
      </c>
      <c r="F12" s="360">
        <v>0</v>
      </c>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345"/>
      <c r="AJ12" s="345"/>
      <c r="AK12" s="345"/>
      <c r="AL12" s="345"/>
      <c r="AM12" s="345"/>
      <c r="AN12" s="345"/>
      <c r="AO12" s="345"/>
      <c r="AP12" s="345"/>
      <c r="AQ12" s="345"/>
      <c r="AR12" s="345"/>
      <c r="AS12" s="345"/>
      <c r="AT12" s="345"/>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45"/>
      <c r="BX12" s="345"/>
      <c r="BY12" s="345"/>
      <c r="BZ12" s="345"/>
      <c r="CA12" s="345"/>
      <c r="CB12" s="345"/>
      <c r="CC12" s="345"/>
      <c r="CD12" s="345"/>
      <c r="CE12" s="345"/>
      <c r="CF12" s="345"/>
      <c r="CG12" s="345"/>
      <c r="CH12" s="345"/>
      <c r="CI12" s="345"/>
      <c r="CJ12" s="345"/>
      <c r="CK12" s="345"/>
      <c r="CL12" s="345"/>
      <c r="CM12" s="345"/>
      <c r="CN12" s="345"/>
      <c r="CO12" s="345"/>
      <c r="CP12" s="345"/>
      <c r="CQ12" s="345"/>
      <c r="CR12" s="345"/>
      <c r="CS12" s="345"/>
      <c r="CT12" s="345"/>
      <c r="CU12" s="345"/>
      <c r="CV12" s="345"/>
      <c r="CW12" s="345"/>
      <c r="CX12" s="345"/>
      <c r="CY12" s="345"/>
      <c r="CZ12" s="345"/>
      <c r="DA12" s="345"/>
      <c r="DB12" s="345"/>
      <c r="DC12" s="345"/>
      <c r="DD12" s="345"/>
      <c r="DE12" s="345"/>
      <c r="DF12" s="345"/>
      <c r="DG12" s="345"/>
      <c r="DH12" s="345"/>
      <c r="DI12" s="345"/>
      <c r="DJ12" s="345"/>
      <c r="DK12" s="345"/>
      <c r="DL12" s="345"/>
      <c r="DM12" s="345"/>
      <c r="DN12" s="345"/>
      <c r="DO12" s="345"/>
      <c r="DP12" s="345"/>
      <c r="DQ12" s="345"/>
      <c r="DR12" s="345"/>
      <c r="DS12" s="345"/>
      <c r="DT12" s="345"/>
      <c r="DU12" s="345"/>
      <c r="DV12" s="345"/>
      <c r="DW12" s="345"/>
      <c r="DX12" s="345"/>
      <c r="DY12" s="345"/>
      <c r="DZ12" s="345"/>
      <c r="EA12" s="345"/>
      <c r="EB12" s="345"/>
      <c r="EC12" s="345"/>
      <c r="ED12" s="345"/>
      <c r="EE12" s="345"/>
      <c r="EF12" s="345"/>
      <c r="EG12" s="345"/>
      <c r="EH12" s="345"/>
      <c r="EI12" s="345"/>
      <c r="EJ12" s="345"/>
      <c r="EK12" s="345"/>
      <c r="EL12" s="345"/>
      <c r="EM12" s="345"/>
      <c r="EN12" s="345"/>
      <c r="EO12" s="345"/>
      <c r="EP12" s="345"/>
      <c r="EQ12" s="345"/>
      <c r="ER12" s="345"/>
      <c r="ES12" s="345"/>
      <c r="ET12" s="345"/>
      <c r="EU12" s="345"/>
      <c r="EV12" s="345"/>
      <c r="EW12" s="345"/>
      <c r="EX12" s="345"/>
      <c r="EY12" s="345"/>
      <c r="EZ12" s="345"/>
      <c r="FA12" s="345"/>
      <c r="FB12" s="345"/>
      <c r="FC12" s="345"/>
      <c r="FD12" s="345"/>
      <c r="FE12" s="345"/>
      <c r="FF12" s="345"/>
      <c r="FG12" s="345"/>
      <c r="FH12" s="345"/>
      <c r="FI12" s="345"/>
      <c r="FJ12" s="345"/>
      <c r="FK12" s="345"/>
      <c r="FL12" s="345"/>
      <c r="FM12" s="345"/>
      <c r="FN12" s="345"/>
      <c r="FO12" s="345"/>
      <c r="FP12" s="345"/>
      <c r="FQ12" s="345"/>
      <c r="FR12" s="345"/>
      <c r="FS12" s="345"/>
      <c r="FT12" s="345"/>
      <c r="FU12" s="345"/>
      <c r="FV12" s="345"/>
      <c r="FW12" s="345"/>
      <c r="FX12" s="345"/>
      <c r="FY12" s="345"/>
      <c r="FZ12" s="345"/>
      <c r="GA12" s="345"/>
      <c r="GB12" s="345"/>
      <c r="GC12" s="345"/>
      <c r="GD12" s="345"/>
      <c r="GE12" s="345"/>
      <c r="GF12" s="345"/>
      <c r="GG12" s="345"/>
      <c r="GH12" s="345"/>
      <c r="GI12" s="345"/>
      <c r="GJ12" s="345"/>
      <c r="GK12" s="345"/>
      <c r="GL12" s="345"/>
      <c r="GM12" s="345"/>
      <c r="GN12" s="345"/>
      <c r="GO12" s="345"/>
      <c r="GP12" s="345"/>
      <c r="GQ12" s="345"/>
      <c r="GR12" s="345"/>
      <c r="GS12" s="345"/>
      <c r="GT12" s="345"/>
      <c r="GU12" s="345"/>
      <c r="GV12" s="345"/>
      <c r="GW12" s="345"/>
      <c r="GX12" s="345"/>
      <c r="GY12" s="345"/>
      <c r="GZ12" s="345"/>
      <c r="HA12" s="345"/>
      <c r="HB12" s="345"/>
      <c r="HC12" s="345"/>
      <c r="HD12" s="345"/>
      <c r="HE12" s="345"/>
      <c r="HF12" s="345"/>
      <c r="HG12" s="345"/>
      <c r="HH12" s="345"/>
      <c r="HI12" s="345"/>
      <c r="HJ12" s="345"/>
      <c r="HK12" s="345"/>
      <c r="HL12" s="345"/>
      <c r="HM12" s="345"/>
      <c r="HN12" s="345"/>
      <c r="HO12" s="345"/>
      <c r="HP12" s="345"/>
      <c r="HQ12" s="345"/>
      <c r="HR12" s="345"/>
      <c r="HS12" s="345"/>
      <c r="HT12" s="345"/>
      <c r="HU12" s="345"/>
      <c r="HV12" s="345"/>
      <c r="HW12" s="345"/>
      <c r="HX12" s="345"/>
      <c r="HY12" s="345"/>
      <c r="HZ12" s="345"/>
      <c r="IA12" s="345"/>
      <c r="IB12" s="345"/>
    </row>
    <row r="13" s="494" customFormat="1" ht="32" customHeight="1" spans="1:236">
      <c r="A13" s="517" t="s">
        <v>319</v>
      </c>
      <c r="B13" s="253">
        <f>SUM(B14:B15)</f>
        <v>34</v>
      </c>
      <c r="C13" s="253">
        <f>SUM(C14:C15)</f>
        <v>0</v>
      </c>
      <c r="D13" s="253">
        <f>SUM(D14:D15)</f>
        <v>34</v>
      </c>
      <c r="E13" s="253"/>
      <c r="F13" s="253"/>
      <c r="G13" s="343"/>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3"/>
      <c r="AK13" s="343"/>
      <c r="AL13" s="343"/>
      <c r="AM13" s="343"/>
      <c r="AN13" s="343"/>
      <c r="AO13" s="343"/>
      <c r="AP13" s="343"/>
      <c r="AQ13" s="343"/>
      <c r="AR13" s="343"/>
      <c r="AS13" s="343"/>
      <c r="AT13" s="343"/>
      <c r="AU13" s="343"/>
      <c r="AV13" s="343"/>
      <c r="AW13" s="343"/>
      <c r="AX13" s="343"/>
      <c r="AY13" s="343"/>
      <c r="AZ13" s="343"/>
      <c r="BA13" s="343"/>
      <c r="BB13" s="343"/>
      <c r="BC13" s="343"/>
      <c r="BD13" s="343"/>
      <c r="BE13" s="343"/>
      <c r="BF13" s="343"/>
      <c r="BG13" s="343"/>
      <c r="BH13" s="343"/>
      <c r="BI13" s="343"/>
      <c r="BJ13" s="343"/>
      <c r="BK13" s="343"/>
      <c r="BL13" s="343"/>
      <c r="BM13" s="343"/>
      <c r="BN13" s="343"/>
      <c r="BO13" s="343"/>
      <c r="BP13" s="343"/>
      <c r="BQ13" s="343"/>
      <c r="BR13" s="343"/>
      <c r="BS13" s="343"/>
      <c r="BT13" s="343"/>
      <c r="BU13" s="343"/>
      <c r="BV13" s="343"/>
      <c r="BW13" s="343"/>
      <c r="BX13" s="343"/>
      <c r="BY13" s="343"/>
      <c r="BZ13" s="343"/>
      <c r="CA13" s="343"/>
      <c r="CB13" s="343"/>
      <c r="CC13" s="343"/>
      <c r="CD13" s="343"/>
      <c r="CE13" s="343"/>
      <c r="CF13" s="343"/>
      <c r="CG13" s="343"/>
      <c r="CH13" s="343"/>
      <c r="CI13" s="343"/>
      <c r="CJ13" s="343"/>
      <c r="CK13" s="343"/>
      <c r="CL13" s="343"/>
      <c r="CM13" s="343"/>
      <c r="CN13" s="343"/>
      <c r="CO13" s="343"/>
      <c r="CP13" s="343"/>
      <c r="CQ13" s="343"/>
      <c r="CR13" s="343"/>
      <c r="CS13" s="343"/>
      <c r="CT13" s="343"/>
      <c r="CU13" s="343"/>
      <c r="CV13" s="343"/>
      <c r="CW13" s="343"/>
      <c r="CX13" s="343"/>
      <c r="CY13" s="343"/>
      <c r="CZ13" s="343"/>
      <c r="DA13" s="343"/>
      <c r="DB13" s="343"/>
      <c r="DC13" s="343"/>
      <c r="DD13" s="343"/>
      <c r="DE13" s="343"/>
      <c r="DF13" s="343"/>
      <c r="DG13" s="343"/>
      <c r="DH13" s="343"/>
      <c r="DI13" s="343"/>
      <c r="DJ13" s="343"/>
      <c r="DK13" s="343"/>
      <c r="DL13" s="343"/>
      <c r="DM13" s="343"/>
      <c r="DN13" s="343"/>
      <c r="DO13" s="343"/>
      <c r="DP13" s="343"/>
      <c r="DQ13" s="343"/>
      <c r="DR13" s="343"/>
      <c r="DS13" s="343"/>
      <c r="DT13" s="343"/>
      <c r="DU13" s="343"/>
      <c r="DV13" s="343"/>
      <c r="DW13" s="343"/>
      <c r="DX13" s="343"/>
      <c r="DY13" s="343"/>
      <c r="DZ13" s="343"/>
      <c r="EA13" s="343"/>
      <c r="EB13" s="343"/>
      <c r="EC13" s="343"/>
      <c r="ED13" s="343"/>
      <c r="EE13" s="343"/>
      <c r="EF13" s="343"/>
      <c r="EG13" s="343"/>
      <c r="EH13" s="343"/>
      <c r="EI13" s="343"/>
      <c r="EJ13" s="343"/>
      <c r="EK13" s="343"/>
      <c r="EL13" s="343"/>
      <c r="EM13" s="343"/>
      <c r="EN13" s="343"/>
      <c r="EO13" s="343"/>
      <c r="EP13" s="343"/>
      <c r="EQ13" s="343"/>
      <c r="ER13" s="343"/>
      <c r="ES13" s="343"/>
      <c r="ET13" s="343"/>
      <c r="EU13" s="343"/>
      <c r="EV13" s="343"/>
      <c r="EW13" s="343"/>
      <c r="EX13" s="343"/>
      <c r="EY13" s="343"/>
      <c r="EZ13" s="343"/>
      <c r="FA13" s="343"/>
      <c r="FB13" s="343"/>
      <c r="FC13" s="343"/>
      <c r="FD13" s="343"/>
      <c r="FE13" s="343"/>
      <c r="FF13" s="343"/>
      <c r="FG13" s="343"/>
      <c r="FH13" s="343"/>
      <c r="FI13" s="343"/>
      <c r="FJ13" s="343"/>
      <c r="FK13" s="343"/>
      <c r="FL13" s="343"/>
      <c r="FM13" s="343"/>
      <c r="FN13" s="343"/>
      <c r="FO13" s="343"/>
      <c r="FP13" s="343"/>
      <c r="FQ13" s="343"/>
      <c r="FR13" s="343"/>
      <c r="FS13" s="343"/>
      <c r="FT13" s="343"/>
      <c r="FU13" s="343"/>
      <c r="FV13" s="343"/>
      <c r="FW13" s="343"/>
      <c r="FX13" s="343"/>
      <c r="FY13" s="343"/>
      <c r="FZ13" s="343"/>
      <c r="GA13" s="343"/>
      <c r="GB13" s="343"/>
      <c r="GC13" s="343"/>
      <c r="GD13" s="343"/>
      <c r="GE13" s="343"/>
      <c r="GF13" s="343"/>
      <c r="GG13" s="343"/>
      <c r="GH13" s="343"/>
      <c r="GI13" s="343"/>
      <c r="GJ13" s="343"/>
      <c r="GK13" s="343"/>
      <c r="GL13" s="343"/>
      <c r="GM13" s="343"/>
      <c r="GN13" s="343"/>
      <c r="GO13" s="343"/>
      <c r="GP13" s="343"/>
      <c r="GQ13" s="343"/>
      <c r="GR13" s="343"/>
      <c r="GS13" s="343"/>
      <c r="GT13" s="343"/>
      <c r="GU13" s="343"/>
      <c r="GV13" s="343"/>
      <c r="GW13" s="343"/>
      <c r="GX13" s="343"/>
      <c r="GY13" s="343"/>
      <c r="GZ13" s="343"/>
      <c r="HA13" s="343"/>
      <c r="HB13" s="343"/>
      <c r="HC13" s="343"/>
      <c r="HD13" s="343"/>
      <c r="HE13" s="343"/>
      <c r="HF13" s="343"/>
      <c r="HG13" s="343"/>
      <c r="HH13" s="343"/>
      <c r="HI13" s="343"/>
      <c r="HJ13" s="343"/>
      <c r="HK13" s="343"/>
      <c r="HL13" s="343"/>
      <c r="HM13" s="343"/>
      <c r="HN13" s="343"/>
      <c r="HO13" s="343"/>
      <c r="HP13" s="343"/>
      <c r="HQ13" s="343"/>
      <c r="HR13" s="343"/>
      <c r="HS13" s="343"/>
      <c r="HT13" s="343"/>
      <c r="HU13" s="343"/>
      <c r="HV13" s="343"/>
      <c r="HW13" s="343"/>
      <c r="HX13" s="343"/>
      <c r="HY13" s="343"/>
      <c r="HZ13" s="343"/>
      <c r="IA13" s="343"/>
      <c r="IB13" s="343"/>
    </row>
    <row r="14" s="495" customFormat="1" ht="32" customHeight="1" spans="1:236">
      <c r="A14" s="386" t="s">
        <v>1116</v>
      </c>
      <c r="B14" s="251">
        <v>34</v>
      </c>
      <c r="C14" s="251">
        <v>0</v>
      </c>
      <c r="D14" s="251">
        <v>34</v>
      </c>
      <c r="E14" s="251"/>
      <c r="F14" s="251"/>
      <c r="G14" s="497"/>
      <c r="H14" s="497"/>
      <c r="I14" s="497"/>
      <c r="J14" s="497"/>
      <c r="K14" s="497"/>
      <c r="L14" s="497"/>
      <c r="M14" s="497"/>
      <c r="N14" s="497"/>
      <c r="O14" s="497"/>
      <c r="P14" s="497"/>
      <c r="Q14" s="497"/>
      <c r="R14" s="497"/>
      <c r="S14" s="497"/>
      <c r="T14" s="497"/>
      <c r="U14" s="497"/>
      <c r="V14" s="497"/>
      <c r="W14" s="497"/>
      <c r="X14" s="497"/>
      <c r="Y14" s="497"/>
      <c r="Z14" s="497"/>
      <c r="AA14" s="497"/>
      <c r="AB14" s="497"/>
      <c r="AC14" s="497"/>
      <c r="AD14" s="497"/>
      <c r="AE14" s="497"/>
      <c r="AF14" s="497"/>
      <c r="AG14" s="497"/>
      <c r="AH14" s="497"/>
      <c r="AI14" s="497"/>
      <c r="AJ14" s="497"/>
      <c r="AK14" s="497"/>
      <c r="AL14" s="497"/>
      <c r="AM14" s="497"/>
      <c r="AN14" s="497"/>
      <c r="AO14" s="497"/>
      <c r="AP14" s="497"/>
      <c r="AQ14" s="497"/>
      <c r="AR14" s="497"/>
      <c r="AS14" s="497"/>
      <c r="AT14" s="497"/>
      <c r="AU14" s="497"/>
      <c r="AV14" s="497"/>
      <c r="AW14" s="497"/>
      <c r="AX14" s="497"/>
      <c r="AY14" s="497"/>
      <c r="AZ14" s="497"/>
      <c r="BA14" s="497"/>
      <c r="BB14" s="497"/>
      <c r="BC14" s="497"/>
      <c r="BD14" s="497"/>
      <c r="BE14" s="497"/>
      <c r="BF14" s="497"/>
      <c r="BG14" s="497"/>
      <c r="BH14" s="497"/>
      <c r="BI14" s="497"/>
      <c r="BJ14" s="497"/>
      <c r="BK14" s="497"/>
      <c r="BL14" s="497"/>
      <c r="BM14" s="497"/>
      <c r="BN14" s="497"/>
      <c r="BO14" s="497"/>
      <c r="BP14" s="497"/>
      <c r="BQ14" s="497"/>
      <c r="BR14" s="497"/>
      <c r="BS14" s="497"/>
      <c r="BT14" s="497"/>
      <c r="BU14" s="497"/>
      <c r="BV14" s="497"/>
      <c r="BW14" s="497"/>
      <c r="BX14" s="497"/>
      <c r="BY14" s="497"/>
      <c r="BZ14" s="497"/>
      <c r="CA14" s="497"/>
      <c r="CB14" s="497"/>
      <c r="CC14" s="497"/>
      <c r="CD14" s="497"/>
      <c r="CE14" s="497"/>
      <c r="CF14" s="497"/>
      <c r="CG14" s="497"/>
      <c r="CH14" s="497"/>
      <c r="CI14" s="497"/>
      <c r="CJ14" s="497"/>
      <c r="CK14" s="497"/>
      <c r="CL14" s="497"/>
      <c r="CM14" s="497"/>
      <c r="CN14" s="497"/>
      <c r="CO14" s="497"/>
      <c r="CP14" s="497"/>
      <c r="CQ14" s="497"/>
      <c r="CR14" s="497"/>
      <c r="CS14" s="497"/>
      <c r="CT14" s="497"/>
      <c r="CU14" s="497"/>
      <c r="CV14" s="497"/>
      <c r="CW14" s="497"/>
      <c r="CX14" s="497"/>
      <c r="CY14" s="497"/>
      <c r="CZ14" s="497"/>
      <c r="DA14" s="497"/>
      <c r="DB14" s="497"/>
      <c r="DC14" s="497"/>
      <c r="DD14" s="497"/>
      <c r="DE14" s="497"/>
      <c r="DF14" s="497"/>
      <c r="DG14" s="497"/>
      <c r="DH14" s="497"/>
      <c r="DI14" s="497"/>
      <c r="DJ14" s="497"/>
      <c r="DK14" s="497"/>
      <c r="DL14" s="497"/>
      <c r="DM14" s="497"/>
      <c r="DN14" s="497"/>
      <c r="DO14" s="497"/>
      <c r="DP14" s="497"/>
      <c r="DQ14" s="497"/>
      <c r="DR14" s="497"/>
      <c r="DS14" s="497"/>
      <c r="DT14" s="497"/>
      <c r="DU14" s="497"/>
      <c r="DV14" s="497"/>
      <c r="DW14" s="497"/>
      <c r="DX14" s="497"/>
      <c r="DY14" s="497"/>
      <c r="DZ14" s="497"/>
      <c r="EA14" s="497"/>
      <c r="EB14" s="497"/>
      <c r="EC14" s="497"/>
      <c r="ED14" s="497"/>
      <c r="EE14" s="497"/>
      <c r="EF14" s="497"/>
      <c r="EG14" s="497"/>
      <c r="EH14" s="497"/>
      <c r="EI14" s="497"/>
      <c r="EJ14" s="497"/>
      <c r="EK14" s="497"/>
      <c r="EL14" s="497"/>
      <c r="EM14" s="497"/>
      <c r="EN14" s="497"/>
      <c r="EO14" s="497"/>
      <c r="EP14" s="497"/>
      <c r="EQ14" s="497"/>
      <c r="ER14" s="497"/>
      <c r="ES14" s="497"/>
      <c r="ET14" s="497"/>
      <c r="EU14" s="497"/>
      <c r="EV14" s="497"/>
      <c r="EW14" s="497"/>
      <c r="EX14" s="497"/>
      <c r="EY14" s="497"/>
      <c r="EZ14" s="497"/>
      <c r="FA14" s="497"/>
      <c r="FB14" s="497"/>
      <c r="FC14" s="497"/>
      <c r="FD14" s="497"/>
      <c r="FE14" s="497"/>
      <c r="FF14" s="497"/>
      <c r="FG14" s="497"/>
      <c r="FH14" s="497"/>
      <c r="FI14" s="497"/>
      <c r="FJ14" s="497"/>
      <c r="FK14" s="497"/>
      <c r="FL14" s="497"/>
      <c r="FM14" s="497"/>
      <c r="FN14" s="497"/>
      <c r="FO14" s="497"/>
      <c r="FP14" s="497"/>
      <c r="FQ14" s="497"/>
      <c r="FR14" s="497"/>
      <c r="FS14" s="497"/>
      <c r="FT14" s="497"/>
      <c r="FU14" s="497"/>
      <c r="FV14" s="497"/>
      <c r="FW14" s="497"/>
      <c r="FX14" s="497"/>
      <c r="FY14" s="497"/>
      <c r="FZ14" s="497"/>
      <c r="GA14" s="497"/>
      <c r="GB14" s="497"/>
      <c r="GC14" s="497"/>
      <c r="GD14" s="497"/>
      <c r="GE14" s="497"/>
      <c r="GF14" s="497"/>
      <c r="GG14" s="497"/>
      <c r="GH14" s="497"/>
      <c r="GI14" s="497"/>
      <c r="GJ14" s="497"/>
      <c r="GK14" s="497"/>
      <c r="GL14" s="497"/>
      <c r="GM14" s="497"/>
      <c r="GN14" s="497"/>
      <c r="GO14" s="497"/>
      <c r="GP14" s="497"/>
      <c r="GQ14" s="497"/>
      <c r="GR14" s="497"/>
      <c r="GS14" s="497"/>
      <c r="GT14" s="497"/>
      <c r="GU14" s="497"/>
      <c r="GV14" s="497"/>
      <c r="GW14" s="497"/>
      <c r="GX14" s="497"/>
      <c r="GY14" s="497"/>
      <c r="GZ14" s="497"/>
      <c r="HA14" s="497"/>
      <c r="HB14" s="497"/>
      <c r="HC14" s="497"/>
      <c r="HD14" s="497"/>
      <c r="HE14" s="497"/>
      <c r="HF14" s="497"/>
      <c r="HG14" s="497"/>
      <c r="HH14" s="497"/>
      <c r="HI14" s="497"/>
      <c r="HJ14" s="497"/>
      <c r="HK14" s="497"/>
      <c r="HL14" s="497"/>
      <c r="HM14" s="497"/>
      <c r="HN14" s="497"/>
      <c r="HO14" s="497"/>
      <c r="HP14" s="497"/>
      <c r="HQ14" s="497"/>
      <c r="HR14" s="497"/>
      <c r="HS14" s="497"/>
      <c r="HT14" s="497"/>
      <c r="HU14" s="497"/>
      <c r="HV14" s="497"/>
      <c r="HW14" s="497"/>
      <c r="HX14" s="497"/>
      <c r="HY14" s="497"/>
      <c r="HZ14" s="497"/>
      <c r="IA14" s="497"/>
      <c r="IB14" s="497"/>
    </row>
    <row r="15" s="496" customFormat="1" ht="32" customHeight="1" spans="1:236">
      <c r="A15" s="386" t="s">
        <v>326</v>
      </c>
      <c r="B15" s="444"/>
      <c r="C15" s="251"/>
      <c r="D15" s="251"/>
      <c r="E15" s="251"/>
      <c r="F15" s="444"/>
      <c r="G15" s="502"/>
      <c r="H15" s="502"/>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c r="AF15" s="502"/>
      <c r="AG15" s="502"/>
      <c r="AH15" s="502"/>
      <c r="AI15" s="502"/>
      <c r="AJ15" s="502"/>
      <c r="AK15" s="502"/>
      <c r="AL15" s="502"/>
      <c r="AM15" s="502"/>
      <c r="AN15" s="502"/>
      <c r="AO15" s="502"/>
      <c r="AP15" s="502"/>
      <c r="AQ15" s="502"/>
      <c r="AR15" s="502"/>
      <c r="AS15" s="502"/>
      <c r="AT15" s="502"/>
      <c r="AU15" s="502"/>
      <c r="AV15" s="502"/>
      <c r="AW15" s="502"/>
      <c r="AX15" s="502"/>
      <c r="AY15" s="502"/>
      <c r="AZ15" s="502"/>
      <c r="BA15" s="502"/>
      <c r="BB15" s="502"/>
      <c r="BC15" s="502"/>
      <c r="BD15" s="502"/>
      <c r="BE15" s="502"/>
      <c r="BF15" s="502"/>
      <c r="BG15" s="502"/>
      <c r="BH15" s="502"/>
      <c r="BI15" s="502"/>
      <c r="BJ15" s="502"/>
      <c r="BK15" s="502"/>
      <c r="BL15" s="502"/>
      <c r="BM15" s="502"/>
      <c r="BN15" s="502"/>
      <c r="BO15" s="502"/>
      <c r="BP15" s="502"/>
      <c r="BQ15" s="502"/>
      <c r="BR15" s="502"/>
      <c r="BS15" s="502"/>
      <c r="BT15" s="502"/>
      <c r="BU15" s="502"/>
      <c r="BV15" s="502"/>
      <c r="BW15" s="502"/>
      <c r="BX15" s="502"/>
      <c r="BY15" s="502"/>
      <c r="BZ15" s="502"/>
      <c r="CA15" s="502"/>
      <c r="CB15" s="502"/>
      <c r="CC15" s="502"/>
      <c r="CD15" s="502"/>
      <c r="CE15" s="502"/>
      <c r="CF15" s="502"/>
      <c r="CG15" s="502"/>
      <c r="CH15" s="502"/>
      <c r="CI15" s="502"/>
      <c r="CJ15" s="502"/>
      <c r="CK15" s="502"/>
      <c r="CL15" s="502"/>
      <c r="CM15" s="502"/>
      <c r="CN15" s="502"/>
      <c r="CO15" s="502"/>
      <c r="CP15" s="502"/>
      <c r="CQ15" s="502"/>
      <c r="CR15" s="502"/>
      <c r="CS15" s="502"/>
      <c r="CT15" s="502"/>
      <c r="CU15" s="502"/>
      <c r="CV15" s="502"/>
      <c r="CW15" s="502"/>
      <c r="CX15" s="502"/>
      <c r="CY15" s="502"/>
      <c r="CZ15" s="502"/>
      <c r="DA15" s="502"/>
      <c r="DB15" s="502"/>
      <c r="DC15" s="502"/>
      <c r="DD15" s="502"/>
      <c r="DE15" s="502"/>
      <c r="DF15" s="502"/>
      <c r="DG15" s="502"/>
      <c r="DH15" s="502"/>
      <c r="DI15" s="502"/>
      <c r="DJ15" s="502"/>
      <c r="DK15" s="502"/>
      <c r="DL15" s="502"/>
      <c r="DM15" s="502"/>
      <c r="DN15" s="502"/>
      <c r="DO15" s="502"/>
      <c r="DP15" s="502"/>
      <c r="DQ15" s="502"/>
      <c r="DR15" s="502"/>
      <c r="DS15" s="502"/>
      <c r="DT15" s="502"/>
      <c r="DU15" s="502"/>
      <c r="DV15" s="502"/>
      <c r="DW15" s="502"/>
      <c r="DX15" s="502"/>
      <c r="DY15" s="502"/>
      <c r="DZ15" s="502"/>
      <c r="EA15" s="502"/>
      <c r="EB15" s="502"/>
      <c r="EC15" s="502"/>
      <c r="ED15" s="502"/>
      <c r="EE15" s="502"/>
      <c r="EF15" s="502"/>
      <c r="EG15" s="502"/>
      <c r="EH15" s="502"/>
      <c r="EI15" s="502"/>
      <c r="EJ15" s="502"/>
      <c r="EK15" s="502"/>
      <c r="EL15" s="502"/>
      <c r="EM15" s="502"/>
      <c r="EN15" s="502"/>
      <c r="EO15" s="502"/>
      <c r="EP15" s="502"/>
      <c r="EQ15" s="502"/>
      <c r="ER15" s="502"/>
      <c r="ES15" s="502"/>
      <c r="ET15" s="502"/>
      <c r="EU15" s="502"/>
      <c r="EV15" s="502"/>
      <c r="EW15" s="502"/>
      <c r="EX15" s="502"/>
      <c r="EY15" s="502"/>
      <c r="EZ15" s="502"/>
      <c r="FA15" s="502"/>
      <c r="FB15" s="502"/>
      <c r="FC15" s="502"/>
      <c r="FD15" s="502"/>
      <c r="FE15" s="502"/>
      <c r="FF15" s="502"/>
      <c r="FG15" s="502"/>
      <c r="FH15" s="502"/>
      <c r="FI15" s="502"/>
      <c r="FJ15" s="502"/>
      <c r="FK15" s="502"/>
      <c r="FL15" s="502"/>
      <c r="FM15" s="502"/>
      <c r="FN15" s="502"/>
      <c r="FO15" s="502"/>
      <c r="FP15" s="502"/>
      <c r="FQ15" s="502"/>
      <c r="FR15" s="502"/>
      <c r="FS15" s="502"/>
      <c r="FT15" s="502"/>
      <c r="FU15" s="502"/>
      <c r="FV15" s="502"/>
      <c r="FW15" s="502"/>
      <c r="FX15" s="502"/>
      <c r="FY15" s="502"/>
      <c r="FZ15" s="502"/>
      <c r="GA15" s="502"/>
      <c r="GB15" s="502"/>
      <c r="GC15" s="502"/>
      <c r="GD15" s="502"/>
      <c r="GE15" s="502"/>
      <c r="GF15" s="502"/>
      <c r="GG15" s="502"/>
      <c r="GH15" s="502"/>
      <c r="GI15" s="502"/>
      <c r="GJ15" s="502"/>
      <c r="GK15" s="502"/>
      <c r="GL15" s="502"/>
      <c r="GM15" s="502"/>
      <c r="GN15" s="502"/>
      <c r="GO15" s="502"/>
      <c r="GP15" s="502"/>
      <c r="GQ15" s="502"/>
      <c r="GR15" s="502"/>
      <c r="GS15" s="502"/>
      <c r="GT15" s="502"/>
      <c r="GU15" s="502"/>
      <c r="GV15" s="502"/>
      <c r="GW15" s="502"/>
      <c r="GX15" s="502"/>
      <c r="GY15" s="502"/>
      <c r="GZ15" s="502"/>
      <c r="HA15" s="502"/>
      <c r="HB15" s="502"/>
      <c r="HC15" s="502"/>
      <c r="HD15" s="502"/>
      <c r="HE15" s="502"/>
      <c r="HF15" s="502"/>
      <c r="HG15" s="502"/>
      <c r="HH15" s="502"/>
      <c r="HI15" s="502"/>
      <c r="HJ15" s="502"/>
      <c r="HK15" s="502"/>
      <c r="HL15" s="502"/>
      <c r="HM15" s="502"/>
      <c r="HN15" s="502"/>
      <c r="HO15" s="502"/>
      <c r="HP15" s="502"/>
      <c r="HQ15" s="502"/>
      <c r="HR15" s="502"/>
      <c r="HS15" s="502"/>
      <c r="HT15" s="502"/>
      <c r="HU15" s="502"/>
      <c r="HV15" s="502"/>
      <c r="HW15" s="502"/>
      <c r="HX15" s="502"/>
      <c r="HY15" s="502"/>
      <c r="HZ15" s="502"/>
      <c r="IA15" s="502"/>
      <c r="IB15" s="502"/>
    </row>
    <row r="16" s="494" customFormat="1" ht="32" customHeight="1" spans="1:236">
      <c r="A16" s="430" t="s">
        <v>327</v>
      </c>
      <c r="B16" s="253">
        <f>B13+B12</f>
        <v>34</v>
      </c>
      <c r="C16" s="253">
        <f>C13+C12</f>
        <v>0</v>
      </c>
      <c r="D16" s="253">
        <f>D13+D12</f>
        <v>34</v>
      </c>
      <c r="E16" s="253"/>
      <c r="F16" s="253"/>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c r="AH16" s="343"/>
      <c r="AI16" s="343"/>
      <c r="AJ16" s="343"/>
      <c r="AK16" s="343"/>
      <c r="AL16" s="343"/>
      <c r="AM16" s="343"/>
      <c r="AN16" s="343"/>
      <c r="AO16" s="343"/>
      <c r="AP16" s="343"/>
      <c r="AQ16" s="343"/>
      <c r="AR16" s="343"/>
      <c r="AS16" s="343"/>
      <c r="AT16" s="343"/>
      <c r="AU16" s="343"/>
      <c r="AV16" s="343"/>
      <c r="AW16" s="343"/>
      <c r="AX16" s="343"/>
      <c r="AY16" s="343"/>
      <c r="AZ16" s="343"/>
      <c r="BA16" s="343"/>
      <c r="BB16" s="343"/>
      <c r="BC16" s="343"/>
      <c r="BD16" s="343"/>
      <c r="BE16" s="343"/>
      <c r="BF16" s="343"/>
      <c r="BG16" s="343"/>
      <c r="BH16" s="343"/>
      <c r="BI16" s="343"/>
      <c r="BJ16" s="343"/>
      <c r="BK16" s="343"/>
      <c r="BL16" s="343"/>
      <c r="BM16" s="343"/>
      <c r="BN16" s="343"/>
      <c r="BO16" s="343"/>
      <c r="BP16" s="343"/>
      <c r="BQ16" s="343"/>
      <c r="BR16" s="343"/>
      <c r="BS16" s="343"/>
      <c r="BT16" s="343"/>
      <c r="BU16" s="343"/>
      <c r="BV16" s="343"/>
      <c r="BW16" s="343"/>
      <c r="BX16" s="343"/>
      <c r="BY16" s="343"/>
      <c r="BZ16" s="343"/>
      <c r="CA16" s="343"/>
      <c r="CB16" s="343"/>
      <c r="CC16" s="343"/>
      <c r="CD16" s="343"/>
      <c r="CE16" s="343"/>
      <c r="CF16" s="343"/>
      <c r="CG16" s="343"/>
      <c r="CH16" s="343"/>
      <c r="CI16" s="343"/>
      <c r="CJ16" s="343"/>
      <c r="CK16" s="343"/>
      <c r="CL16" s="343"/>
      <c r="CM16" s="343"/>
      <c r="CN16" s="343"/>
      <c r="CO16" s="343"/>
      <c r="CP16" s="343"/>
      <c r="CQ16" s="343"/>
      <c r="CR16" s="343"/>
      <c r="CS16" s="343"/>
      <c r="CT16" s="343"/>
      <c r="CU16" s="343"/>
      <c r="CV16" s="343"/>
      <c r="CW16" s="343"/>
      <c r="CX16" s="343"/>
      <c r="CY16" s="343"/>
      <c r="CZ16" s="343"/>
      <c r="DA16" s="343"/>
      <c r="DB16" s="343"/>
      <c r="DC16" s="343"/>
      <c r="DD16" s="343"/>
      <c r="DE16" s="343"/>
      <c r="DF16" s="343"/>
      <c r="DG16" s="343"/>
      <c r="DH16" s="343"/>
      <c r="DI16" s="343"/>
      <c r="DJ16" s="343"/>
      <c r="DK16" s="343"/>
      <c r="DL16" s="343"/>
      <c r="DM16" s="343"/>
      <c r="DN16" s="343"/>
      <c r="DO16" s="343"/>
      <c r="DP16" s="343"/>
      <c r="DQ16" s="343"/>
      <c r="DR16" s="343"/>
      <c r="DS16" s="343"/>
      <c r="DT16" s="343"/>
      <c r="DU16" s="343"/>
      <c r="DV16" s="343"/>
      <c r="DW16" s="343"/>
      <c r="DX16" s="343"/>
      <c r="DY16" s="343"/>
      <c r="DZ16" s="343"/>
      <c r="EA16" s="343"/>
      <c r="EB16" s="343"/>
      <c r="EC16" s="343"/>
      <c r="ED16" s="343"/>
      <c r="EE16" s="343"/>
      <c r="EF16" s="343"/>
      <c r="EG16" s="343"/>
      <c r="EH16" s="343"/>
      <c r="EI16" s="343"/>
      <c r="EJ16" s="343"/>
      <c r="EK16" s="343"/>
      <c r="EL16" s="343"/>
      <c r="EM16" s="343"/>
      <c r="EN16" s="343"/>
      <c r="EO16" s="343"/>
      <c r="EP16" s="343"/>
      <c r="EQ16" s="343"/>
      <c r="ER16" s="343"/>
      <c r="ES16" s="343"/>
      <c r="ET16" s="343"/>
      <c r="EU16" s="343"/>
      <c r="EV16" s="343"/>
      <c r="EW16" s="343"/>
      <c r="EX16" s="343"/>
      <c r="EY16" s="343"/>
      <c r="EZ16" s="343"/>
      <c r="FA16" s="343"/>
      <c r="FB16" s="343"/>
      <c r="FC16" s="343"/>
      <c r="FD16" s="343"/>
      <c r="FE16" s="343"/>
      <c r="FF16" s="343"/>
      <c r="FG16" s="343"/>
      <c r="FH16" s="343"/>
      <c r="FI16" s="343"/>
      <c r="FJ16" s="343"/>
      <c r="FK16" s="343"/>
      <c r="FL16" s="343"/>
      <c r="FM16" s="343"/>
      <c r="FN16" s="343"/>
      <c r="FO16" s="343"/>
      <c r="FP16" s="343"/>
      <c r="FQ16" s="343"/>
      <c r="FR16" s="343"/>
      <c r="FS16" s="343"/>
      <c r="FT16" s="343"/>
      <c r="FU16" s="343"/>
      <c r="FV16" s="343"/>
      <c r="FW16" s="343"/>
      <c r="FX16" s="343"/>
      <c r="FY16" s="343"/>
      <c r="FZ16" s="343"/>
      <c r="GA16" s="343"/>
      <c r="GB16" s="343"/>
      <c r="GC16" s="343"/>
      <c r="GD16" s="343"/>
      <c r="GE16" s="343"/>
      <c r="GF16" s="343"/>
      <c r="GG16" s="343"/>
      <c r="GH16" s="343"/>
      <c r="GI16" s="343"/>
      <c r="GJ16" s="343"/>
      <c r="GK16" s="343"/>
      <c r="GL16" s="343"/>
      <c r="GM16" s="343"/>
      <c r="GN16" s="343"/>
      <c r="GO16" s="343"/>
      <c r="GP16" s="343"/>
      <c r="GQ16" s="343"/>
      <c r="GR16" s="343"/>
      <c r="GS16" s="343"/>
      <c r="GT16" s="343"/>
      <c r="GU16" s="343"/>
      <c r="GV16" s="343"/>
      <c r="GW16" s="343"/>
      <c r="GX16" s="343"/>
      <c r="GY16" s="343"/>
      <c r="GZ16" s="343"/>
      <c r="HA16" s="343"/>
      <c r="HB16" s="343"/>
      <c r="HC16" s="343"/>
      <c r="HD16" s="343"/>
      <c r="HE16" s="343"/>
      <c r="HF16" s="343"/>
      <c r="HG16" s="343"/>
      <c r="HH16" s="343"/>
      <c r="HI16" s="343"/>
      <c r="HJ16" s="343"/>
      <c r="HK16" s="343"/>
      <c r="HL16" s="343"/>
      <c r="HM16" s="343"/>
      <c r="HN16" s="343"/>
      <c r="HO16" s="343"/>
      <c r="HP16" s="343"/>
      <c r="HQ16" s="343"/>
      <c r="HR16" s="343"/>
      <c r="HS16" s="343"/>
      <c r="HT16" s="343"/>
      <c r="HU16" s="343"/>
      <c r="HV16" s="343"/>
      <c r="HW16" s="343"/>
      <c r="HX16" s="343"/>
      <c r="HY16" s="343"/>
      <c r="HZ16" s="343"/>
      <c r="IA16" s="343"/>
      <c r="IB16" s="343"/>
    </row>
  </sheetData>
  <mergeCells count="6">
    <mergeCell ref="A2:F2"/>
    <mergeCell ref="E3:F3"/>
    <mergeCell ref="D4:F4"/>
    <mergeCell ref="A4:A5"/>
    <mergeCell ref="B4:B5"/>
    <mergeCell ref="C4:C5"/>
  </mergeCells>
  <printOptions horizontalCentered="1"/>
  <pageMargins left="0.393055555555556" right="0.393055555555556" top="0.393055555555556" bottom="0.393055555555556" header="0.5" footer="0.5"/>
  <pageSetup paperSize="9" fitToHeight="0" orientation="portrait"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J15"/>
  <sheetViews>
    <sheetView workbookViewId="0">
      <selection activeCell="K7" sqref="K7"/>
    </sheetView>
  </sheetViews>
  <sheetFormatPr defaultColWidth="10" defaultRowHeight="14.25"/>
  <cols>
    <col min="1" max="1" width="52.0666666666667" style="497" customWidth="1"/>
    <col min="2" max="4" width="12.7809523809524" style="349" customWidth="1"/>
    <col min="5" max="6" width="10.7809523809524" style="349" customWidth="1"/>
    <col min="7" max="244" width="10" style="497"/>
    <col min="245" max="16384" width="10" style="495"/>
  </cols>
  <sheetData>
    <row r="1" s="489" customFormat="1" ht="17.25" customHeight="1" spans="1:244">
      <c r="A1" s="498" t="s">
        <v>1272</v>
      </c>
      <c r="B1" s="499"/>
      <c r="C1" s="499"/>
      <c r="D1" s="499"/>
      <c r="E1" s="499"/>
      <c r="F1" s="499"/>
    </row>
    <row r="2" s="490" customFormat="1" ht="27.75" customHeight="1" spans="1:244">
      <c r="A2" s="435" t="s">
        <v>1273</v>
      </c>
      <c r="B2" s="435"/>
      <c r="C2" s="435"/>
      <c r="D2" s="435"/>
      <c r="E2" s="435"/>
      <c r="F2" s="435"/>
    </row>
    <row r="3" s="491" customFormat="1" ht="24" customHeight="1" spans="1:244">
      <c r="A3" s="226" t="s">
        <v>285</v>
      </c>
      <c r="B3" s="226"/>
      <c r="C3" s="226"/>
      <c r="D3" s="226"/>
      <c r="E3" s="226"/>
      <c r="F3" s="226"/>
    </row>
    <row r="4" s="492" customFormat="1" ht="36" customHeight="1" spans="1:244">
      <c r="A4" s="205" t="s">
        <v>1107</v>
      </c>
      <c r="B4" s="353" t="s">
        <v>287</v>
      </c>
      <c r="C4" s="355" t="s">
        <v>288</v>
      </c>
      <c r="D4" s="355" t="s">
        <v>290</v>
      </c>
      <c r="E4" s="355"/>
      <c r="F4" s="500"/>
    </row>
    <row r="5" s="492" customFormat="1" ht="36" customHeight="1" spans="1:244">
      <c r="A5" s="205"/>
      <c r="B5" s="353"/>
      <c r="C5" s="501"/>
      <c r="D5" s="353" t="s">
        <v>291</v>
      </c>
      <c r="E5" s="353" t="s">
        <v>1265</v>
      </c>
      <c r="F5" s="353" t="s">
        <v>293</v>
      </c>
    </row>
    <row r="6" s="347" customFormat="1" ht="36" customHeight="1" spans="1:244">
      <c r="A6" s="418" t="s">
        <v>1274</v>
      </c>
      <c r="B6" s="442">
        <f>B7+B8+B10+B9</f>
        <v>34</v>
      </c>
      <c r="C6" s="442">
        <f>C7+C8+C10+C9</f>
        <v>0</v>
      </c>
      <c r="D6" s="442">
        <f>D7+D8+D10+D9</f>
        <v>34</v>
      </c>
      <c r="E6" s="360">
        <v>0</v>
      </c>
      <c r="F6" s="360">
        <f>(D6-B6)/B6</f>
        <v>0</v>
      </c>
    </row>
    <row r="7" s="346" customFormat="1" ht="36" customHeight="1" spans="1:244">
      <c r="A7" s="368" t="s">
        <v>1275</v>
      </c>
      <c r="B7" s="443">
        <v>34</v>
      </c>
      <c r="C7" s="443">
        <v>0</v>
      </c>
      <c r="D7" s="443">
        <v>34</v>
      </c>
      <c r="E7" s="364">
        <v>0</v>
      </c>
      <c r="F7" s="364">
        <v>0</v>
      </c>
    </row>
    <row r="8" s="346" customFormat="1" ht="36" customHeight="1" spans="1:244">
      <c r="A8" s="368" t="s">
        <v>1276</v>
      </c>
      <c r="B8" s="443"/>
      <c r="C8" s="443"/>
      <c r="D8" s="443"/>
      <c r="E8" s="364"/>
      <c r="F8" s="364"/>
    </row>
    <row r="9" s="346" customFormat="1" ht="36" customHeight="1" spans="1:244">
      <c r="A9" s="427" t="s">
        <v>1277</v>
      </c>
      <c r="B9" s="443"/>
      <c r="C9" s="443"/>
      <c r="D9" s="443"/>
      <c r="E9" s="364"/>
      <c r="F9" s="364"/>
    </row>
    <row r="10" s="346" customFormat="1" ht="36" customHeight="1" spans="1:244">
      <c r="A10" s="368" t="s">
        <v>1278</v>
      </c>
      <c r="B10" s="443"/>
      <c r="C10" s="443"/>
      <c r="D10" s="443"/>
      <c r="E10" s="364"/>
      <c r="F10" s="364"/>
    </row>
    <row r="11" s="493" customFormat="1" ht="36" customHeight="1" spans="1:244">
      <c r="A11" s="369" t="s">
        <v>353</v>
      </c>
      <c r="B11" s="359">
        <f>+B6</f>
        <v>34</v>
      </c>
      <c r="C11" s="359">
        <f>+C6</f>
        <v>0</v>
      </c>
      <c r="D11" s="359">
        <f>+D6</f>
        <v>34</v>
      </c>
      <c r="E11" s="360">
        <v>0</v>
      </c>
      <c r="F11" s="360">
        <f>(D11-B11)/B11</f>
        <v>0</v>
      </c>
      <c r="G11" s="346"/>
      <c r="H11" s="346"/>
      <c r="I11" s="346"/>
      <c r="J11" s="346"/>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6"/>
      <c r="BZ11" s="346"/>
      <c r="CA11" s="346"/>
      <c r="CB11" s="346"/>
      <c r="CC11" s="346"/>
      <c r="CD11" s="346"/>
      <c r="CE11" s="346"/>
      <c r="CF11" s="346"/>
      <c r="CG11" s="346"/>
      <c r="CH11" s="346"/>
      <c r="CI11" s="346"/>
      <c r="CJ11" s="346"/>
      <c r="CK11" s="346"/>
      <c r="CL11" s="346"/>
      <c r="CM11" s="346"/>
      <c r="CN11" s="346"/>
      <c r="CO11" s="346"/>
      <c r="CP11" s="346"/>
      <c r="CQ11" s="346"/>
      <c r="CR11" s="346"/>
      <c r="CS11" s="346"/>
      <c r="CT11" s="346"/>
      <c r="CU11" s="346"/>
      <c r="CV11" s="346"/>
      <c r="CW11" s="346"/>
      <c r="CX11" s="346"/>
      <c r="CY11" s="346"/>
      <c r="CZ11" s="346"/>
      <c r="DA11" s="346"/>
      <c r="DB11" s="346"/>
      <c r="DC11" s="346"/>
      <c r="DD11" s="346"/>
      <c r="DE11" s="346"/>
      <c r="DF11" s="346"/>
      <c r="DG11" s="346"/>
      <c r="DH11" s="346"/>
      <c r="DI11" s="346"/>
      <c r="DJ11" s="346"/>
      <c r="DK11" s="346"/>
      <c r="DL11" s="346"/>
      <c r="DM11" s="346"/>
      <c r="DN11" s="346"/>
      <c r="DO11" s="346"/>
      <c r="DP11" s="346"/>
      <c r="DQ11" s="346"/>
      <c r="DR11" s="346"/>
      <c r="DS11" s="346"/>
      <c r="DT11" s="346"/>
      <c r="DU11" s="346"/>
      <c r="DV11" s="346"/>
      <c r="DW11" s="346"/>
      <c r="DX11" s="346"/>
      <c r="DY11" s="346"/>
      <c r="DZ11" s="346"/>
      <c r="EA11" s="346"/>
      <c r="EB11" s="346"/>
      <c r="EC11" s="346"/>
      <c r="ED11" s="346"/>
      <c r="EE11" s="346"/>
      <c r="EF11" s="346"/>
      <c r="EG11" s="346"/>
      <c r="EH11" s="346"/>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46"/>
      <c r="FZ11" s="346"/>
      <c r="GA11" s="346"/>
      <c r="GB11" s="346"/>
      <c r="GC11" s="346"/>
      <c r="GD11" s="346"/>
      <c r="GE11" s="346"/>
      <c r="GF11" s="346"/>
      <c r="GG11" s="346"/>
      <c r="GH11" s="346"/>
      <c r="GI11" s="346"/>
      <c r="GJ11" s="346"/>
      <c r="GK11" s="346"/>
      <c r="GL11" s="346"/>
      <c r="GM11" s="346"/>
      <c r="GN11" s="346"/>
      <c r="GO11" s="346"/>
      <c r="GP11" s="346"/>
      <c r="GQ11" s="346"/>
      <c r="GR11" s="346"/>
      <c r="GS11" s="346"/>
      <c r="GT11" s="346"/>
      <c r="GU11" s="346"/>
      <c r="GV11" s="346"/>
      <c r="GW11" s="346"/>
      <c r="GX11" s="346"/>
      <c r="GY11" s="346"/>
      <c r="GZ11" s="346"/>
      <c r="HA11" s="346"/>
      <c r="HB11" s="346"/>
      <c r="HC11" s="346"/>
      <c r="HD11" s="346"/>
      <c r="HE11" s="346"/>
      <c r="HF11" s="346"/>
      <c r="HG11" s="346"/>
      <c r="HH11" s="346"/>
      <c r="HI11" s="346"/>
      <c r="HJ11" s="346"/>
      <c r="HK11" s="346"/>
      <c r="HL11" s="346"/>
      <c r="HM11" s="346"/>
      <c r="HN11" s="346"/>
      <c r="HO11" s="346"/>
      <c r="HP11" s="346"/>
      <c r="HQ11" s="346"/>
      <c r="HR11" s="346"/>
      <c r="HS11" s="346"/>
      <c r="HT11" s="346"/>
      <c r="HU11" s="346"/>
      <c r="HV11" s="346"/>
      <c r="HW11" s="346"/>
      <c r="HX11" s="346"/>
      <c r="HY11" s="346"/>
      <c r="HZ11" s="346"/>
      <c r="IA11" s="346"/>
      <c r="IB11" s="346"/>
      <c r="IC11" s="346"/>
      <c r="ID11" s="346"/>
      <c r="IE11" s="346"/>
      <c r="IF11" s="346"/>
      <c r="IG11" s="346"/>
      <c r="IH11" s="346"/>
      <c r="II11" s="346"/>
      <c r="IJ11" s="346"/>
    </row>
    <row r="12" s="494" customFormat="1" ht="36" customHeight="1" spans="1:244">
      <c r="A12" s="418" t="s">
        <v>354</v>
      </c>
      <c r="B12" s="253">
        <f>SUM(B13:B14)</f>
        <v>0</v>
      </c>
      <c r="C12" s="253">
        <f>SUM(C13:C14)</f>
        <v>0</v>
      </c>
      <c r="D12" s="253">
        <f>SUM(D13:D14)</f>
        <v>0</v>
      </c>
      <c r="E12" s="253"/>
      <c r="F12" s="25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3"/>
      <c r="AI12" s="343"/>
      <c r="AJ12" s="343"/>
      <c r="AK12" s="343"/>
      <c r="AL12" s="343"/>
      <c r="AM12" s="343"/>
      <c r="AN12" s="343"/>
      <c r="AO12" s="343"/>
      <c r="AP12" s="343"/>
      <c r="AQ12" s="343"/>
      <c r="AR12" s="343"/>
      <c r="AS12" s="343"/>
      <c r="AT12" s="343"/>
      <c r="AU12" s="343"/>
      <c r="AV12" s="343"/>
      <c r="AW12" s="343"/>
      <c r="AX12" s="343"/>
      <c r="AY12" s="343"/>
      <c r="AZ12" s="343"/>
      <c r="BA12" s="343"/>
      <c r="BB12" s="343"/>
      <c r="BC12" s="343"/>
      <c r="BD12" s="343"/>
      <c r="BE12" s="343"/>
      <c r="BF12" s="343"/>
      <c r="BG12" s="343"/>
      <c r="BH12" s="343"/>
      <c r="BI12" s="343"/>
      <c r="BJ12" s="343"/>
      <c r="BK12" s="343"/>
      <c r="BL12" s="343"/>
      <c r="BM12" s="343"/>
      <c r="BN12" s="343"/>
      <c r="BO12" s="343"/>
      <c r="BP12" s="343"/>
      <c r="BQ12" s="343"/>
      <c r="BR12" s="343"/>
      <c r="BS12" s="343"/>
      <c r="BT12" s="343"/>
      <c r="BU12" s="343"/>
      <c r="BV12" s="343"/>
      <c r="BW12" s="343"/>
      <c r="BX12" s="343"/>
      <c r="BY12" s="343"/>
      <c r="BZ12" s="343"/>
      <c r="CA12" s="343"/>
      <c r="CB12" s="343"/>
      <c r="CC12" s="343"/>
      <c r="CD12" s="343"/>
      <c r="CE12" s="343"/>
      <c r="CF12" s="343"/>
      <c r="CG12" s="343"/>
      <c r="CH12" s="343"/>
      <c r="CI12" s="343"/>
      <c r="CJ12" s="343"/>
      <c r="CK12" s="343"/>
      <c r="CL12" s="343"/>
      <c r="CM12" s="343"/>
      <c r="CN12" s="343"/>
      <c r="CO12" s="343"/>
      <c r="CP12" s="343"/>
      <c r="CQ12" s="343"/>
      <c r="CR12" s="343"/>
      <c r="CS12" s="343"/>
      <c r="CT12" s="343"/>
      <c r="CU12" s="343"/>
      <c r="CV12" s="343"/>
      <c r="CW12" s="343"/>
      <c r="CX12" s="343"/>
      <c r="CY12" s="343"/>
      <c r="CZ12" s="343"/>
      <c r="DA12" s="343"/>
      <c r="DB12" s="343"/>
      <c r="DC12" s="343"/>
      <c r="DD12" s="343"/>
      <c r="DE12" s="343"/>
      <c r="DF12" s="343"/>
      <c r="DG12" s="343"/>
      <c r="DH12" s="343"/>
      <c r="DI12" s="343"/>
      <c r="DJ12" s="343"/>
      <c r="DK12" s="343"/>
      <c r="DL12" s="343"/>
      <c r="DM12" s="343"/>
      <c r="DN12" s="343"/>
      <c r="DO12" s="343"/>
      <c r="DP12" s="343"/>
      <c r="DQ12" s="343"/>
      <c r="DR12" s="343"/>
      <c r="DS12" s="343"/>
      <c r="DT12" s="343"/>
      <c r="DU12" s="343"/>
      <c r="DV12" s="343"/>
      <c r="DW12" s="343"/>
      <c r="DX12" s="343"/>
      <c r="DY12" s="343"/>
      <c r="DZ12" s="343"/>
      <c r="EA12" s="343"/>
      <c r="EB12" s="343"/>
      <c r="EC12" s="343"/>
      <c r="ED12" s="343"/>
      <c r="EE12" s="343"/>
      <c r="EF12" s="343"/>
      <c r="EG12" s="343"/>
      <c r="EH12" s="343"/>
      <c r="EI12" s="343"/>
      <c r="EJ12" s="343"/>
      <c r="EK12" s="343"/>
      <c r="EL12" s="343"/>
      <c r="EM12" s="343"/>
      <c r="EN12" s="343"/>
      <c r="EO12" s="343"/>
      <c r="EP12" s="343"/>
      <c r="EQ12" s="343"/>
      <c r="ER12" s="343"/>
      <c r="ES12" s="343"/>
      <c r="ET12" s="343"/>
      <c r="EU12" s="343"/>
      <c r="EV12" s="343"/>
      <c r="EW12" s="343"/>
      <c r="EX12" s="343"/>
      <c r="EY12" s="343"/>
      <c r="EZ12" s="343"/>
      <c r="FA12" s="343"/>
      <c r="FB12" s="343"/>
      <c r="FC12" s="343"/>
      <c r="FD12" s="343"/>
      <c r="FE12" s="343"/>
      <c r="FF12" s="343"/>
      <c r="FG12" s="343"/>
      <c r="FH12" s="343"/>
      <c r="FI12" s="343"/>
      <c r="FJ12" s="343"/>
      <c r="FK12" s="343"/>
      <c r="FL12" s="343"/>
      <c r="FM12" s="343"/>
      <c r="FN12" s="343"/>
      <c r="FO12" s="343"/>
      <c r="FP12" s="343"/>
      <c r="FQ12" s="343"/>
      <c r="FR12" s="343"/>
      <c r="FS12" s="343"/>
      <c r="FT12" s="343"/>
      <c r="FU12" s="343"/>
      <c r="FV12" s="343"/>
      <c r="FW12" s="343"/>
      <c r="FX12" s="343"/>
      <c r="FY12" s="343"/>
      <c r="FZ12" s="343"/>
      <c r="GA12" s="343"/>
      <c r="GB12" s="343"/>
      <c r="GC12" s="343"/>
      <c r="GD12" s="343"/>
      <c r="GE12" s="343"/>
      <c r="GF12" s="343"/>
      <c r="GG12" s="343"/>
      <c r="GH12" s="343"/>
      <c r="GI12" s="343"/>
      <c r="GJ12" s="343"/>
      <c r="GK12" s="343"/>
      <c r="GL12" s="343"/>
      <c r="GM12" s="343"/>
      <c r="GN12" s="343"/>
      <c r="GO12" s="343"/>
      <c r="GP12" s="343"/>
      <c r="GQ12" s="343"/>
      <c r="GR12" s="343"/>
      <c r="GS12" s="343"/>
      <c r="GT12" s="343"/>
      <c r="GU12" s="343"/>
      <c r="GV12" s="343"/>
      <c r="GW12" s="343"/>
      <c r="GX12" s="343"/>
      <c r="GY12" s="343"/>
      <c r="GZ12" s="343"/>
      <c r="HA12" s="343"/>
      <c r="HB12" s="343"/>
      <c r="HC12" s="343"/>
      <c r="HD12" s="343"/>
      <c r="HE12" s="343"/>
      <c r="HF12" s="343"/>
      <c r="HG12" s="343"/>
      <c r="HH12" s="343"/>
      <c r="HI12" s="343"/>
      <c r="HJ12" s="343"/>
      <c r="HK12" s="343"/>
      <c r="HL12" s="343"/>
      <c r="HM12" s="343"/>
      <c r="HN12" s="343"/>
      <c r="HO12" s="343"/>
      <c r="HP12" s="343"/>
      <c r="HQ12" s="343"/>
      <c r="HR12" s="343"/>
      <c r="HS12" s="343"/>
      <c r="HT12" s="343"/>
      <c r="HU12" s="343"/>
      <c r="HV12" s="343"/>
      <c r="HW12" s="343"/>
      <c r="HX12" s="343"/>
      <c r="HY12" s="343"/>
      <c r="HZ12" s="343"/>
      <c r="IA12" s="343"/>
      <c r="IB12" s="343"/>
      <c r="IC12" s="343"/>
      <c r="ID12" s="343"/>
      <c r="IE12" s="343"/>
      <c r="IF12" s="343"/>
      <c r="IG12" s="343"/>
      <c r="IH12" s="343"/>
      <c r="II12" s="343"/>
      <c r="IJ12" s="343"/>
    </row>
    <row r="13" s="495" customFormat="1" ht="36" customHeight="1" spans="1:244">
      <c r="A13" s="368" t="s">
        <v>360</v>
      </c>
      <c r="B13" s="251"/>
      <c r="C13" s="251"/>
      <c r="D13" s="251"/>
      <c r="E13" s="251"/>
      <c r="F13" s="251"/>
      <c r="G13" s="497"/>
      <c r="H13" s="497"/>
      <c r="I13" s="497"/>
      <c r="J13" s="497"/>
      <c r="K13" s="497"/>
      <c r="L13" s="497"/>
      <c r="M13" s="497"/>
      <c r="N13" s="497"/>
      <c r="O13" s="497"/>
      <c r="P13" s="497"/>
      <c r="Q13" s="497"/>
      <c r="R13" s="497"/>
      <c r="S13" s="497"/>
      <c r="T13" s="497"/>
      <c r="U13" s="497"/>
      <c r="V13" s="497"/>
      <c r="W13" s="497"/>
      <c r="X13" s="497"/>
      <c r="Y13" s="497"/>
      <c r="Z13" s="497"/>
      <c r="AA13" s="497"/>
      <c r="AB13" s="497"/>
      <c r="AC13" s="497"/>
      <c r="AD13" s="497"/>
      <c r="AE13" s="497"/>
      <c r="AF13" s="497"/>
      <c r="AG13" s="497"/>
      <c r="AH13" s="497"/>
      <c r="AI13" s="497"/>
      <c r="AJ13" s="497"/>
      <c r="AK13" s="497"/>
      <c r="AL13" s="497"/>
      <c r="AM13" s="497"/>
      <c r="AN13" s="497"/>
      <c r="AO13" s="497"/>
      <c r="AP13" s="497"/>
      <c r="AQ13" s="497"/>
      <c r="AR13" s="497"/>
      <c r="AS13" s="497"/>
      <c r="AT13" s="497"/>
      <c r="AU13" s="497"/>
      <c r="AV13" s="497"/>
      <c r="AW13" s="497"/>
      <c r="AX13" s="497"/>
      <c r="AY13" s="497"/>
      <c r="AZ13" s="497"/>
      <c r="BA13" s="497"/>
      <c r="BB13" s="497"/>
      <c r="BC13" s="497"/>
      <c r="BD13" s="497"/>
      <c r="BE13" s="497"/>
      <c r="BF13" s="497"/>
      <c r="BG13" s="497"/>
      <c r="BH13" s="497"/>
      <c r="BI13" s="497"/>
      <c r="BJ13" s="497"/>
      <c r="BK13" s="497"/>
      <c r="BL13" s="497"/>
      <c r="BM13" s="497"/>
      <c r="BN13" s="497"/>
      <c r="BO13" s="497"/>
      <c r="BP13" s="497"/>
      <c r="BQ13" s="497"/>
      <c r="BR13" s="497"/>
      <c r="BS13" s="497"/>
      <c r="BT13" s="497"/>
      <c r="BU13" s="497"/>
      <c r="BV13" s="497"/>
      <c r="BW13" s="497"/>
      <c r="BX13" s="497"/>
      <c r="BY13" s="497"/>
      <c r="BZ13" s="497"/>
      <c r="CA13" s="497"/>
      <c r="CB13" s="497"/>
      <c r="CC13" s="497"/>
      <c r="CD13" s="497"/>
      <c r="CE13" s="497"/>
      <c r="CF13" s="497"/>
      <c r="CG13" s="497"/>
      <c r="CH13" s="497"/>
      <c r="CI13" s="497"/>
      <c r="CJ13" s="497"/>
      <c r="CK13" s="497"/>
      <c r="CL13" s="497"/>
      <c r="CM13" s="497"/>
      <c r="CN13" s="497"/>
      <c r="CO13" s="497"/>
      <c r="CP13" s="497"/>
      <c r="CQ13" s="497"/>
      <c r="CR13" s="497"/>
      <c r="CS13" s="497"/>
      <c r="CT13" s="497"/>
      <c r="CU13" s="497"/>
      <c r="CV13" s="497"/>
      <c r="CW13" s="497"/>
      <c r="CX13" s="497"/>
      <c r="CY13" s="497"/>
      <c r="CZ13" s="497"/>
      <c r="DA13" s="497"/>
      <c r="DB13" s="497"/>
      <c r="DC13" s="497"/>
      <c r="DD13" s="497"/>
      <c r="DE13" s="497"/>
      <c r="DF13" s="497"/>
      <c r="DG13" s="497"/>
      <c r="DH13" s="497"/>
      <c r="DI13" s="497"/>
      <c r="DJ13" s="497"/>
      <c r="DK13" s="497"/>
      <c r="DL13" s="497"/>
      <c r="DM13" s="497"/>
      <c r="DN13" s="497"/>
      <c r="DO13" s="497"/>
      <c r="DP13" s="497"/>
      <c r="DQ13" s="497"/>
      <c r="DR13" s="497"/>
      <c r="DS13" s="497"/>
      <c r="DT13" s="497"/>
      <c r="DU13" s="497"/>
      <c r="DV13" s="497"/>
      <c r="DW13" s="497"/>
      <c r="DX13" s="497"/>
      <c r="DY13" s="497"/>
      <c r="DZ13" s="497"/>
      <c r="EA13" s="497"/>
      <c r="EB13" s="497"/>
      <c r="EC13" s="497"/>
      <c r="ED13" s="497"/>
      <c r="EE13" s="497"/>
      <c r="EF13" s="497"/>
      <c r="EG13" s="497"/>
      <c r="EH13" s="497"/>
      <c r="EI13" s="497"/>
      <c r="EJ13" s="497"/>
      <c r="EK13" s="497"/>
      <c r="EL13" s="497"/>
      <c r="EM13" s="497"/>
      <c r="EN13" s="497"/>
      <c r="EO13" s="497"/>
      <c r="EP13" s="497"/>
      <c r="EQ13" s="497"/>
      <c r="ER13" s="497"/>
      <c r="ES13" s="497"/>
      <c r="ET13" s="497"/>
      <c r="EU13" s="497"/>
      <c r="EV13" s="497"/>
      <c r="EW13" s="497"/>
      <c r="EX13" s="497"/>
      <c r="EY13" s="497"/>
      <c r="EZ13" s="497"/>
      <c r="FA13" s="497"/>
      <c r="FB13" s="497"/>
      <c r="FC13" s="497"/>
      <c r="FD13" s="497"/>
      <c r="FE13" s="497"/>
      <c r="FF13" s="497"/>
      <c r="FG13" s="497"/>
      <c r="FH13" s="497"/>
      <c r="FI13" s="497"/>
      <c r="FJ13" s="497"/>
      <c r="FK13" s="497"/>
      <c r="FL13" s="497"/>
      <c r="FM13" s="497"/>
      <c r="FN13" s="497"/>
      <c r="FO13" s="497"/>
      <c r="FP13" s="497"/>
      <c r="FQ13" s="497"/>
      <c r="FR13" s="497"/>
      <c r="FS13" s="497"/>
      <c r="FT13" s="497"/>
      <c r="FU13" s="497"/>
      <c r="FV13" s="497"/>
      <c r="FW13" s="497"/>
      <c r="FX13" s="497"/>
      <c r="FY13" s="497"/>
      <c r="FZ13" s="497"/>
      <c r="GA13" s="497"/>
      <c r="GB13" s="497"/>
      <c r="GC13" s="497"/>
      <c r="GD13" s="497"/>
      <c r="GE13" s="497"/>
      <c r="GF13" s="497"/>
      <c r="GG13" s="497"/>
      <c r="GH13" s="497"/>
      <c r="GI13" s="497"/>
      <c r="GJ13" s="497"/>
      <c r="GK13" s="497"/>
      <c r="GL13" s="497"/>
      <c r="GM13" s="497"/>
      <c r="GN13" s="497"/>
      <c r="GO13" s="497"/>
      <c r="GP13" s="497"/>
      <c r="GQ13" s="497"/>
      <c r="GR13" s="497"/>
      <c r="GS13" s="497"/>
      <c r="GT13" s="497"/>
      <c r="GU13" s="497"/>
      <c r="GV13" s="497"/>
      <c r="GW13" s="497"/>
      <c r="GX13" s="497"/>
      <c r="GY13" s="497"/>
      <c r="GZ13" s="497"/>
      <c r="HA13" s="497"/>
      <c r="HB13" s="497"/>
      <c r="HC13" s="497"/>
      <c r="HD13" s="497"/>
      <c r="HE13" s="497"/>
      <c r="HF13" s="497"/>
      <c r="HG13" s="497"/>
      <c r="HH13" s="497"/>
      <c r="HI13" s="497"/>
      <c r="HJ13" s="497"/>
      <c r="HK13" s="497"/>
      <c r="HL13" s="497"/>
      <c r="HM13" s="497"/>
      <c r="HN13" s="497"/>
      <c r="HO13" s="497"/>
      <c r="HP13" s="497"/>
      <c r="HQ13" s="497"/>
      <c r="HR13" s="497"/>
      <c r="HS13" s="497"/>
      <c r="HT13" s="497"/>
      <c r="HU13" s="497"/>
      <c r="HV13" s="497"/>
      <c r="HW13" s="497"/>
      <c r="HX13" s="497"/>
      <c r="HY13" s="497"/>
      <c r="HZ13" s="497"/>
      <c r="IA13" s="497"/>
      <c r="IB13" s="497"/>
      <c r="IC13" s="497"/>
      <c r="ID13" s="497"/>
      <c r="IE13" s="497"/>
      <c r="IF13" s="497"/>
      <c r="IG13" s="497"/>
      <c r="IH13" s="497"/>
      <c r="II13" s="497"/>
      <c r="IJ13" s="497"/>
    </row>
    <row r="14" s="496" customFormat="1" ht="36" customHeight="1" spans="1:244">
      <c r="A14" s="368" t="s">
        <v>361</v>
      </c>
      <c r="B14" s="251"/>
      <c r="C14" s="251"/>
      <c r="D14" s="251"/>
      <c r="E14" s="251"/>
      <c r="F14" s="251"/>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c r="AJ14" s="502"/>
      <c r="AK14" s="502"/>
      <c r="AL14" s="502"/>
      <c r="AM14" s="502"/>
      <c r="AN14" s="502"/>
      <c r="AO14" s="502"/>
      <c r="AP14" s="502"/>
      <c r="AQ14" s="502"/>
      <c r="AR14" s="502"/>
      <c r="AS14" s="502"/>
      <c r="AT14" s="502"/>
      <c r="AU14" s="502"/>
      <c r="AV14" s="502"/>
      <c r="AW14" s="502"/>
      <c r="AX14" s="502"/>
      <c r="AY14" s="502"/>
      <c r="AZ14" s="502"/>
      <c r="BA14" s="502"/>
      <c r="BB14" s="502"/>
      <c r="BC14" s="502"/>
      <c r="BD14" s="502"/>
      <c r="BE14" s="502"/>
      <c r="BF14" s="502"/>
      <c r="BG14" s="502"/>
      <c r="BH14" s="502"/>
      <c r="BI14" s="502"/>
      <c r="BJ14" s="502"/>
      <c r="BK14" s="502"/>
      <c r="BL14" s="502"/>
      <c r="BM14" s="502"/>
      <c r="BN14" s="502"/>
      <c r="BO14" s="502"/>
      <c r="BP14" s="502"/>
      <c r="BQ14" s="502"/>
      <c r="BR14" s="502"/>
      <c r="BS14" s="502"/>
      <c r="BT14" s="502"/>
      <c r="BU14" s="502"/>
      <c r="BV14" s="502"/>
      <c r="BW14" s="502"/>
      <c r="BX14" s="502"/>
      <c r="BY14" s="502"/>
      <c r="BZ14" s="502"/>
      <c r="CA14" s="502"/>
      <c r="CB14" s="502"/>
      <c r="CC14" s="502"/>
      <c r="CD14" s="502"/>
      <c r="CE14" s="502"/>
      <c r="CF14" s="502"/>
      <c r="CG14" s="502"/>
      <c r="CH14" s="502"/>
      <c r="CI14" s="502"/>
      <c r="CJ14" s="502"/>
      <c r="CK14" s="502"/>
      <c r="CL14" s="502"/>
      <c r="CM14" s="502"/>
      <c r="CN14" s="502"/>
      <c r="CO14" s="502"/>
      <c r="CP14" s="502"/>
      <c r="CQ14" s="502"/>
      <c r="CR14" s="502"/>
      <c r="CS14" s="502"/>
      <c r="CT14" s="502"/>
      <c r="CU14" s="502"/>
      <c r="CV14" s="502"/>
      <c r="CW14" s="502"/>
      <c r="CX14" s="502"/>
      <c r="CY14" s="502"/>
      <c r="CZ14" s="502"/>
      <c r="DA14" s="502"/>
      <c r="DB14" s="502"/>
      <c r="DC14" s="502"/>
      <c r="DD14" s="502"/>
      <c r="DE14" s="502"/>
      <c r="DF14" s="502"/>
      <c r="DG14" s="502"/>
      <c r="DH14" s="502"/>
      <c r="DI14" s="502"/>
      <c r="DJ14" s="502"/>
      <c r="DK14" s="502"/>
      <c r="DL14" s="502"/>
      <c r="DM14" s="502"/>
      <c r="DN14" s="502"/>
      <c r="DO14" s="502"/>
      <c r="DP14" s="502"/>
      <c r="DQ14" s="502"/>
      <c r="DR14" s="502"/>
      <c r="DS14" s="502"/>
      <c r="DT14" s="502"/>
      <c r="DU14" s="502"/>
      <c r="DV14" s="502"/>
      <c r="DW14" s="502"/>
      <c r="DX14" s="502"/>
      <c r="DY14" s="502"/>
      <c r="DZ14" s="502"/>
      <c r="EA14" s="502"/>
      <c r="EB14" s="502"/>
      <c r="EC14" s="502"/>
      <c r="ED14" s="502"/>
      <c r="EE14" s="502"/>
      <c r="EF14" s="502"/>
      <c r="EG14" s="502"/>
      <c r="EH14" s="502"/>
      <c r="EI14" s="502"/>
      <c r="EJ14" s="502"/>
      <c r="EK14" s="502"/>
      <c r="EL14" s="502"/>
      <c r="EM14" s="502"/>
      <c r="EN14" s="502"/>
      <c r="EO14" s="502"/>
      <c r="EP14" s="502"/>
      <c r="EQ14" s="502"/>
      <c r="ER14" s="502"/>
      <c r="ES14" s="502"/>
      <c r="ET14" s="502"/>
      <c r="EU14" s="502"/>
      <c r="EV14" s="502"/>
      <c r="EW14" s="502"/>
      <c r="EX14" s="502"/>
      <c r="EY14" s="502"/>
      <c r="EZ14" s="502"/>
      <c r="FA14" s="502"/>
      <c r="FB14" s="502"/>
      <c r="FC14" s="502"/>
      <c r="FD14" s="502"/>
      <c r="FE14" s="502"/>
      <c r="FF14" s="502"/>
      <c r="FG14" s="502"/>
      <c r="FH14" s="502"/>
      <c r="FI14" s="502"/>
      <c r="FJ14" s="502"/>
      <c r="FK14" s="502"/>
      <c r="FL14" s="502"/>
      <c r="FM14" s="502"/>
      <c r="FN14" s="502"/>
      <c r="FO14" s="502"/>
      <c r="FP14" s="502"/>
      <c r="FQ14" s="502"/>
      <c r="FR14" s="502"/>
      <c r="FS14" s="502"/>
      <c r="FT14" s="502"/>
      <c r="FU14" s="502"/>
      <c r="FV14" s="502"/>
      <c r="FW14" s="502"/>
      <c r="FX14" s="502"/>
      <c r="FY14" s="502"/>
      <c r="FZ14" s="502"/>
      <c r="GA14" s="502"/>
      <c r="GB14" s="502"/>
      <c r="GC14" s="502"/>
      <c r="GD14" s="502"/>
      <c r="GE14" s="502"/>
      <c r="GF14" s="502"/>
      <c r="GG14" s="502"/>
      <c r="GH14" s="502"/>
      <c r="GI14" s="502"/>
      <c r="GJ14" s="502"/>
      <c r="GK14" s="502"/>
      <c r="GL14" s="502"/>
      <c r="GM14" s="502"/>
      <c r="GN14" s="502"/>
      <c r="GO14" s="502"/>
      <c r="GP14" s="502"/>
      <c r="GQ14" s="502"/>
      <c r="GR14" s="502"/>
      <c r="GS14" s="502"/>
      <c r="GT14" s="502"/>
      <c r="GU14" s="502"/>
      <c r="GV14" s="502"/>
      <c r="GW14" s="502"/>
      <c r="GX14" s="502"/>
      <c r="GY14" s="502"/>
      <c r="GZ14" s="502"/>
      <c r="HA14" s="502"/>
      <c r="HB14" s="502"/>
      <c r="HC14" s="502"/>
      <c r="HD14" s="502"/>
      <c r="HE14" s="502"/>
      <c r="HF14" s="502"/>
      <c r="HG14" s="502"/>
      <c r="HH14" s="502"/>
      <c r="HI14" s="502"/>
      <c r="HJ14" s="502"/>
      <c r="HK14" s="502"/>
      <c r="HL14" s="502"/>
      <c r="HM14" s="502"/>
      <c r="HN14" s="502"/>
      <c r="HO14" s="502"/>
      <c r="HP14" s="502"/>
      <c r="HQ14" s="502"/>
      <c r="HR14" s="502"/>
      <c r="HS14" s="502"/>
      <c r="HT14" s="502"/>
      <c r="HU14" s="502"/>
      <c r="HV14" s="502"/>
      <c r="HW14" s="502"/>
      <c r="HX14" s="502"/>
      <c r="HY14" s="502"/>
      <c r="HZ14" s="502"/>
      <c r="IA14" s="502"/>
      <c r="IB14" s="502"/>
      <c r="IC14" s="502"/>
      <c r="ID14" s="502"/>
      <c r="IE14" s="502"/>
      <c r="IF14" s="502"/>
      <c r="IG14" s="502"/>
      <c r="IH14" s="502"/>
      <c r="II14" s="502"/>
      <c r="IJ14" s="502"/>
    </row>
    <row r="15" s="496" customFormat="1" ht="36" customHeight="1" spans="1:244">
      <c r="A15" s="430" t="s">
        <v>362</v>
      </c>
      <c r="B15" s="253">
        <f>B12+B11</f>
        <v>34</v>
      </c>
      <c r="C15" s="253">
        <f>C12+C11</f>
        <v>0</v>
      </c>
      <c r="D15" s="253">
        <f>D12+D11</f>
        <v>34</v>
      </c>
      <c r="E15" s="253"/>
      <c r="F15" s="253"/>
      <c r="G15" s="502"/>
      <c r="H15" s="502"/>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c r="AF15" s="502"/>
      <c r="AG15" s="502"/>
      <c r="AH15" s="502"/>
      <c r="AI15" s="502"/>
      <c r="AJ15" s="502"/>
      <c r="AK15" s="502"/>
      <c r="AL15" s="502"/>
      <c r="AM15" s="502"/>
      <c r="AN15" s="502"/>
      <c r="AO15" s="502"/>
      <c r="AP15" s="502"/>
      <c r="AQ15" s="502"/>
      <c r="AR15" s="502"/>
      <c r="AS15" s="502"/>
      <c r="AT15" s="502"/>
      <c r="AU15" s="502"/>
      <c r="AV15" s="502"/>
      <c r="AW15" s="502"/>
      <c r="AX15" s="502"/>
      <c r="AY15" s="502"/>
      <c r="AZ15" s="502"/>
      <c r="BA15" s="502"/>
      <c r="BB15" s="502"/>
      <c r="BC15" s="502"/>
      <c r="BD15" s="502"/>
      <c r="BE15" s="502"/>
      <c r="BF15" s="502"/>
      <c r="BG15" s="502"/>
      <c r="BH15" s="502"/>
      <c r="BI15" s="502"/>
      <c r="BJ15" s="502"/>
      <c r="BK15" s="502"/>
      <c r="BL15" s="502"/>
      <c r="BM15" s="502"/>
      <c r="BN15" s="502"/>
      <c r="BO15" s="502"/>
      <c r="BP15" s="502"/>
      <c r="BQ15" s="502"/>
      <c r="BR15" s="502"/>
      <c r="BS15" s="502"/>
      <c r="BT15" s="502"/>
      <c r="BU15" s="502"/>
      <c r="BV15" s="502"/>
      <c r="BW15" s="502"/>
      <c r="BX15" s="502"/>
      <c r="BY15" s="502"/>
      <c r="BZ15" s="502"/>
      <c r="CA15" s="502"/>
      <c r="CB15" s="502"/>
      <c r="CC15" s="502"/>
      <c r="CD15" s="502"/>
      <c r="CE15" s="502"/>
      <c r="CF15" s="502"/>
      <c r="CG15" s="502"/>
      <c r="CH15" s="502"/>
      <c r="CI15" s="502"/>
      <c r="CJ15" s="502"/>
      <c r="CK15" s="502"/>
      <c r="CL15" s="502"/>
      <c r="CM15" s="502"/>
      <c r="CN15" s="502"/>
      <c r="CO15" s="502"/>
      <c r="CP15" s="502"/>
      <c r="CQ15" s="502"/>
      <c r="CR15" s="502"/>
      <c r="CS15" s="502"/>
      <c r="CT15" s="502"/>
      <c r="CU15" s="502"/>
      <c r="CV15" s="502"/>
      <c r="CW15" s="502"/>
      <c r="CX15" s="502"/>
      <c r="CY15" s="502"/>
      <c r="CZ15" s="502"/>
      <c r="DA15" s="502"/>
      <c r="DB15" s="502"/>
      <c r="DC15" s="502"/>
      <c r="DD15" s="502"/>
      <c r="DE15" s="502"/>
      <c r="DF15" s="502"/>
      <c r="DG15" s="502"/>
      <c r="DH15" s="502"/>
      <c r="DI15" s="502"/>
      <c r="DJ15" s="502"/>
      <c r="DK15" s="502"/>
      <c r="DL15" s="502"/>
      <c r="DM15" s="502"/>
      <c r="DN15" s="502"/>
      <c r="DO15" s="502"/>
      <c r="DP15" s="502"/>
      <c r="DQ15" s="502"/>
      <c r="DR15" s="502"/>
      <c r="DS15" s="502"/>
      <c r="DT15" s="502"/>
      <c r="DU15" s="502"/>
      <c r="DV15" s="502"/>
      <c r="DW15" s="502"/>
      <c r="DX15" s="502"/>
      <c r="DY15" s="502"/>
      <c r="DZ15" s="502"/>
      <c r="EA15" s="502"/>
      <c r="EB15" s="502"/>
      <c r="EC15" s="502"/>
      <c r="ED15" s="502"/>
      <c r="EE15" s="502"/>
      <c r="EF15" s="502"/>
      <c r="EG15" s="502"/>
      <c r="EH15" s="502"/>
      <c r="EI15" s="502"/>
      <c r="EJ15" s="502"/>
      <c r="EK15" s="502"/>
      <c r="EL15" s="502"/>
      <c r="EM15" s="502"/>
      <c r="EN15" s="502"/>
      <c r="EO15" s="502"/>
      <c r="EP15" s="502"/>
      <c r="EQ15" s="502"/>
      <c r="ER15" s="502"/>
      <c r="ES15" s="502"/>
      <c r="ET15" s="502"/>
      <c r="EU15" s="502"/>
      <c r="EV15" s="502"/>
      <c r="EW15" s="502"/>
      <c r="EX15" s="502"/>
      <c r="EY15" s="502"/>
      <c r="EZ15" s="502"/>
      <c r="FA15" s="502"/>
      <c r="FB15" s="502"/>
      <c r="FC15" s="502"/>
      <c r="FD15" s="502"/>
      <c r="FE15" s="502"/>
      <c r="FF15" s="502"/>
      <c r="FG15" s="502"/>
      <c r="FH15" s="502"/>
      <c r="FI15" s="502"/>
      <c r="FJ15" s="502"/>
      <c r="FK15" s="502"/>
      <c r="FL15" s="502"/>
      <c r="FM15" s="502"/>
      <c r="FN15" s="502"/>
      <c r="FO15" s="502"/>
      <c r="FP15" s="502"/>
      <c r="FQ15" s="502"/>
      <c r="FR15" s="502"/>
      <c r="FS15" s="502"/>
      <c r="FT15" s="502"/>
      <c r="FU15" s="502"/>
      <c r="FV15" s="502"/>
      <c r="FW15" s="502"/>
      <c r="FX15" s="502"/>
      <c r="FY15" s="502"/>
      <c r="FZ15" s="502"/>
      <c r="GA15" s="502"/>
      <c r="GB15" s="502"/>
      <c r="GC15" s="502"/>
      <c r="GD15" s="502"/>
      <c r="GE15" s="502"/>
      <c r="GF15" s="502"/>
      <c r="GG15" s="502"/>
      <c r="GH15" s="502"/>
      <c r="GI15" s="502"/>
      <c r="GJ15" s="502"/>
      <c r="GK15" s="502"/>
      <c r="GL15" s="502"/>
      <c r="GM15" s="502"/>
      <c r="GN15" s="502"/>
      <c r="GO15" s="502"/>
      <c r="GP15" s="502"/>
      <c r="GQ15" s="502"/>
      <c r="GR15" s="502"/>
      <c r="GS15" s="502"/>
      <c r="GT15" s="502"/>
      <c r="GU15" s="502"/>
      <c r="GV15" s="502"/>
      <c r="GW15" s="502"/>
      <c r="GX15" s="502"/>
      <c r="GY15" s="502"/>
      <c r="GZ15" s="502"/>
      <c r="HA15" s="502"/>
      <c r="HB15" s="502"/>
      <c r="HC15" s="502"/>
      <c r="HD15" s="502"/>
      <c r="HE15" s="502"/>
      <c r="HF15" s="502"/>
      <c r="HG15" s="502"/>
      <c r="HH15" s="502"/>
      <c r="HI15" s="502"/>
      <c r="HJ15" s="502"/>
      <c r="HK15" s="502"/>
      <c r="HL15" s="502"/>
      <c r="HM15" s="502"/>
      <c r="HN15" s="502"/>
      <c r="HO15" s="502"/>
      <c r="HP15" s="502"/>
      <c r="HQ15" s="502"/>
      <c r="HR15" s="502"/>
      <c r="HS15" s="502"/>
      <c r="HT15" s="502"/>
      <c r="HU15" s="502"/>
      <c r="HV15" s="502"/>
      <c r="HW15" s="502"/>
      <c r="HX15" s="502"/>
      <c r="HY15" s="502"/>
      <c r="HZ15" s="502"/>
      <c r="IA15" s="502"/>
      <c r="IB15" s="502"/>
      <c r="IC15" s="502"/>
      <c r="ID15" s="502"/>
      <c r="IE15" s="502"/>
      <c r="IF15" s="502"/>
      <c r="IG15" s="502"/>
      <c r="IH15" s="502"/>
      <c r="II15" s="502"/>
      <c r="IJ15" s="502"/>
    </row>
  </sheetData>
  <mergeCells count="6">
    <mergeCell ref="A2:F2"/>
    <mergeCell ref="A3:F3"/>
    <mergeCell ref="D4:F4"/>
    <mergeCell ref="A4:A5"/>
    <mergeCell ref="B4:B5"/>
    <mergeCell ref="C4:C5"/>
  </mergeCells>
  <printOptions horizontalCentered="1"/>
  <pageMargins left="0.393055555555556" right="0.393055555555556" top="0.393055555555556" bottom="0.393055555555556" header="0.5" footer="0.5"/>
  <pageSetup paperSize="9" scale="95" fitToHeight="0" orientation="portrait"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2"/>
  <sheetViews>
    <sheetView workbookViewId="0">
      <selection activeCell="G6" sqref="G6"/>
    </sheetView>
  </sheetViews>
  <sheetFormatPr defaultColWidth="10" defaultRowHeight="14.25" outlineLevelCol="5"/>
  <cols>
    <col min="1" max="1" width="43.0190476190476" style="467" customWidth="1"/>
    <col min="2" max="4" width="12.7809523809524" style="481" customWidth="1"/>
    <col min="5" max="6" width="10.7809523809524" style="481" customWidth="1"/>
    <col min="7" max="16384" width="10" style="467"/>
  </cols>
  <sheetData>
    <row r="1" s="463" customFormat="1" ht="27" customHeight="1" spans="1:6">
      <c r="A1" s="350" t="s">
        <v>1279</v>
      </c>
      <c r="B1" s="482"/>
      <c r="C1" s="482"/>
      <c r="D1" s="482"/>
      <c r="E1" s="482"/>
      <c r="F1" s="482"/>
    </row>
    <row r="2" s="464" customFormat="1" ht="33" customHeight="1" spans="1:6">
      <c r="A2" s="471" t="s">
        <v>1280</v>
      </c>
      <c r="B2" s="471"/>
      <c r="C2" s="471"/>
      <c r="D2" s="471"/>
      <c r="E2" s="471"/>
      <c r="F2" s="471"/>
    </row>
    <row r="3" s="465" customFormat="1" ht="24" customHeight="1" spans="1:6">
      <c r="A3" s="472" t="s">
        <v>285</v>
      </c>
      <c r="B3" s="472"/>
      <c r="C3" s="472"/>
      <c r="D3" s="472"/>
      <c r="E3" s="472"/>
      <c r="F3" s="472"/>
    </row>
    <row r="4" s="478" customFormat="1" ht="36" customHeight="1" spans="1:6">
      <c r="A4" s="227" t="s">
        <v>1281</v>
      </c>
      <c r="B4" s="353" t="s">
        <v>287</v>
      </c>
      <c r="C4" s="381" t="s">
        <v>288</v>
      </c>
      <c r="D4" s="381" t="s">
        <v>290</v>
      </c>
      <c r="E4" s="381"/>
      <c r="F4" s="474"/>
    </row>
    <row r="5" s="478" customFormat="1" ht="36" customHeight="1" spans="1:6">
      <c r="A5" s="227"/>
      <c r="B5" s="353"/>
      <c r="C5" s="381"/>
      <c r="D5" s="353" t="s">
        <v>291</v>
      </c>
      <c r="E5" s="353" t="s">
        <v>1265</v>
      </c>
      <c r="F5" s="353" t="s">
        <v>293</v>
      </c>
    </row>
    <row r="6" s="478" customFormat="1" ht="36" customHeight="1" spans="1:6">
      <c r="A6" s="483" t="s">
        <v>1266</v>
      </c>
      <c r="B6" s="484">
        <f>SUM(B7:B9)</f>
        <v>0</v>
      </c>
      <c r="C6" s="484">
        <f>SUM(C7:C9)</f>
        <v>0</v>
      </c>
      <c r="D6" s="484">
        <f>SUM(D7:D9)</f>
        <v>0</v>
      </c>
      <c r="E6" s="360"/>
      <c r="F6" s="360"/>
    </row>
    <row r="7" s="479" customFormat="1" ht="36" customHeight="1" spans="1:6">
      <c r="A7" s="426" t="s">
        <v>1267</v>
      </c>
      <c r="B7" s="485"/>
      <c r="C7" s="485"/>
      <c r="D7" s="485"/>
      <c r="E7" s="364"/>
      <c r="F7" s="364"/>
    </row>
    <row r="8" s="479" customFormat="1" ht="36" customHeight="1" spans="1:6">
      <c r="A8" s="426" t="s">
        <v>1268</v>
      </c>
      <c r="B8" s="485"/>
      <c r="C8" s="485"/>
      <c r="D8" s="485"/>
      <c r="E8" s="364"/>
      <c r="F8" s="364"/>
    </row>
    <row r="9" s="479" customFormat="1" ht="36" customHeight="1" spans="1:6">
      <c r="A9" s="426" t="s">
        <v>1269</v>
      </c>
      <c r="B9" s="485"/>
      <c r="C9" s="485"/>
      <c r="D9" s="485"/>
      <c r="E9" s="364"/>
      <c r="F9" s="364"/>
    </row>
    <row r="10" s="478" customFormat="1" ht="36" customHeight="1" spans="1:6">
      <c r="A10" s="483" t="s">
        <v>1270</v>
      </c>
      <c r="B10" s="486">
        <f>SUM(B11:B11)</f>
        <v>0</v>
      </c>
      <c r="C10" s="486">
        <f>SUM(C11:C11)</f>
        <v>0</v>
      </c>
      <c r="D10" s="486">
        <f>SUM(D11:D11)</f>
        <v>0</v>
      </c>
      <c r="E10" s="360"/>
      <c r="F10" s="360"/>
    </row>
    <row r="11" s="479" customFormat="1" ht="36" customHeight="1" spans="1:6">
      <c r="A11" s="487" t="s">
        <v>1271</v>
      </c>
      <c r="B11" s="488"/>
      <c r="C11" s="485"/>
      <c r="D11" s="485"/>
      <c r="E11" s="364"/>
      <c r="F11" s="364"/>
    </row>
    <row r="12" s="467" customFormat="1" ht="36" customHeight="1" spans="1:6">
      <c r="A12" s="252" t="s">
        <v>318</v>
      </c>
      <c r="B12" s="484">
        <f>B6+B10</f>
        <v>0</v>
      </c>
      <c r="C12" s="484">
        <f>C6+C10</f>
        <v>0</v>
      </c>
      <c r="D12" s="484">
        <f>D6+D10</f>
        <v>0</v>
      </c>
      <c r="E12" s="360"/>
      <c r="F12" s="360"/>
    </row>
    <row r="13" s="466" customFormat="1" ht="36" customHeight="1" spans="1:6">
      <c r="A13" s="301" t="s">
        <v>319</v>
      </c>
      <c r="B13" s="369">
        <f>SUM(B14:B15)</f>
        <v>34</v>
      </c>
      <c r="C13" s="369">
        <f>SUM(C14:C15)</f>
        <v>0</v>
      </c>
      <c r="D13" s="369">
        <f>SUM(D14:D15)</f>
        <v>34</v>
      </c>
      <c r="E13" s="369"/>
      <c r="F13" s="369"/>
    </row>
    <row r="14" s="480" customFormat="1" ht="36" customHeight="1" spans="1:6">
      <c r="A14" s="250" t="s">
        <v>1282</v>
      </c>
      <c r="B14" s="416">
        <v>34</v>
      </c>
      <c r="C14" s="416">
        <v>0</v>
      </c>
      <c r="D14" s="416">
        <v>34</v>
      </c>
      <c r="E14" s="416"/>
      <c r="F14" s="416"/>
    </row>
    <row r="15" s="467" customFormat="1" ht="36" customHeight="1" spans="1:6">
      <c r="A15" s="250" t="s">
        <v>1283</v>
      </c>
      <c r="B15" s="416"/>
      <c r="C15" s="416"/>
      <c r="D15" s="416"/>
      <c r="E15" s="416"/>
      <c r="F15" s="416"/>
    </row>
    <row r="16" s="467" customFormat="1" ht="36" customHeight="1" spans="1:6">
      <c r="A16" s="252" t="s">
        <v>327</v>
      </c>
      <c r="B16" s="484">
        <f>B12+B13</f>
        <v>34</v>
      </c>
      <c r="C16" s="484">
        <f>C12+C13</f>
        <v>0</v>
      </c>
      <c r="D16" s="484">
        <f>D12+D13</f>
        <v>34</v>
      </c>
      <c r="E16" s="484"/>
      <c r="F16" s="484"/>
    </row>
    <row r="17" s="467" customFormat="1" ht="18.6" customHeight="1" spans="2:6">
      <c r="B17" s="481"/>
      <c r="C17" s="481"/>
      <c r="D17" s="481"/>
      <c r="E17" s="481"/>
      <c r="F17" s="481"/>
    </row>
    <row r="18" s="467" customFormat="1" ht="18.6" customHeight="1" spans="2:6">
      <c r="B18" s="481"/>
      <c r="C18" s="481"/>
      <c r="D18" s="481"/>
      <c r="E18" s="481"/>
      <c r="F18" s="481"/>
    </row>
    <row r="19" s="467" customFormat="1" ht="18.6" customHeight="1" spans="2:6">
      <c r="B19" s="481"/>
      <c r="C19" s="481"/>
      <c r="D19" s="481"/>
      <c r="E19" s="481"/>
      <c r="F19" s="481"/>
    </row>
    <row r="20" s="467" customFormat="1" ht="18.6" customHeight="1" spans="2:6">
      <c r="B20" s="481"/>
      <c r="C20" s="481"/>
      <c r="D20" s="481"/>
      <c r="E20" s="481"/>
      <c r="F20" s="481"/>
    </row>
    <row r="21" s="467" customFormat="1" ht="18.6" customHeight="1" spans="2:6">
      <c r="B21" s="481"/>
      <c r="C21" s="481"/>
      <c r="D21" s="481"/>
      <c r="E21" s="481"/>
      <c r="F21" s="481"/>
    </row>
    <row r="22" s="467" customFormat="1" ht="18.6" customHeight="1" spans="2:6">
      <c r="B22" s="481"/>
      <c r="C22" s="481"/>
      <c r="D22" s="481"/>
      <c r="E22" s="481"/>
      <c r="F22" s="481"/>
    </row>
    <row r="23" s="467" customFormat="1" ht="18.6" customHeight="1" spans="2:6">
      <c r="B23" s="481"/>
      <c r="C23" s="481"/>
      <c r="D23" s="481"/>
      <c r="E23" s="481"/>
      <c r="F23" s="481"/>
    </row>
    <row r="24" s="467" customFormat="1" ht="18.6" customHeight="1" spans="2:6">
      <c r="B24" s="481"/>
      <c r="C24" s="481"/>
      <c r="D24" s="481"/>
      <c r="E24" s="481"/>
      <c r="F24" s="481"/>
    </row>
    <row r="25" s="467" customFormat="1" ht="18.6" customHeight="1" spans="2:6">
      <c r="B25" s="481"/>
      <c r="C25" s="481"/>
      <c r="D25" s="481"/>
      <c r="E25" s="481"/>
      <c r="F25" s="481"/>
    </row>
    <row r="26" s="467" customFormat="1" ht="18.6" customHeight="1" spans="2:6">
      <c r="B26" s="481"/>
      <c r="C26" s="481"/>
      <c r="D26" s="481"/>
      <c r="E26" s="481"/>
      <c r="F26" s="481"/>
    </row>
    <row r="27" s="467" customFormat="1" ht="18.6" customHeight="1" spans="2:6">
      <c r="B27" s="481"/>
      <c r="C27" s="481"/>
      <c r="D27" s="481"/>
      <c r="E27" s="481"/>
      <c r="F27" s="481"/>
    </row>
    <row r="28" s="467" customFormat="1" ht="18.6" customHeight="1" spans="2:6">
      <c r="B28" s="481"/>
      <c r="C28" s="481"/>
      <c r="D28" s="481"/>
      <c r="E28" s="481"/>
      <c r="F28" s="481"/>
    </row>
    <row r="29" s="467" customFormat="1" ht="18.6" customHeight="1" spans="2:6">
      <c r="B29" s="481"/>
      <c r="C29" s="481"/>
      <c r="D29" s="481"/>
      <c r="E29" s="481"/>
      <c r="F29" s="481"/>
    </row>
    <row r="30" s="467" customFormat="1" ht="18.6" customHeight="1" spans="2:6">
      <c r="B30" s="481"/>
      <c r="C30" s="481"/>
      <c r="D30" s="481"/>
      <c r="E30" s="481"/>
      <c r="F30" s="481"/>
    </row>
    <row r="31" s="467" customFormat="1" ht="18.6" customHeight="1" spans="2:6">
      <c r="B31" s="481"/>
      <c r="C31" s="481"/>
      <c r="D31" s="481"/>
      <c r="E31" s="481"/>
      <c r="F31" s="481"/>
    </row>
    <row r="32" s="467" customFormat="1" ht="18.6" customHeight="1" spans="2:6">
      <c r="B32" s="481"/>
      <c r="C32" s="481"/>
      <c r="D32" s="481"/>
      <c r="E32" s="481"/>
      <c r="F32" s="481"/>
    </row>
    <row r="33" s="467" customFormat="1" ht="18.6" customHeight="1" spans="2:6">
      <c r="B33" s="481"/>
      <c r="C33" s="481"/>
      <c r="D33" s="481"/>
      <c r="E33" s="481"/>
      <c r="F33" s="481"/>
    </row>
    <row r="34" s="467" customFormat="1" ht="18.6" customHeight="1" spans="2:6">
      <c r="B34" s="481"/>
      <c r="C34" s="481"/>
      <c r="D34" s="481"/>
      <c r="E34" s="481"/>
      <c r="F34" s="481"/>
    </row>
    <row r="35" s="467" customFormat="1" ht="18.6" customHeight="1" spans="2:6">
      <c r="B35" s="481"/>
      <c r="C35" s="481"/>
      <c r="D35" s="481"/>
      <c r="E35" s="481"/>
      <c r="F35" s="481"/>
    </row>
    <row r="36" s="467" customFormat="1" ht="18.6" customHeight="1" spans="2:6">
      <c r="B36" s="481"/>
      <c r="C36" s="481"/>
      <c r="D36" s="481"/>
      <c r="E36" s="481"/>
      <c r="F36" s="481"/>
    </row>
    <row r="37" s="467" customFormat="1" ht="18.6" customHeight="1" spans="2:6">
      <c r="B37" s="481"/>
      <c r="C37" s="481"/>
      <c r="D37" s="481"/>
      <c r="E37" s="481"/>
      <c r="F37" s="481"/>
    </row>
    <row r="38" s="467" customFormat="1" ht="18.6" customHeight="1" spans="2:6">
      <c r="B38" s="481"/>
      <c r="C38" s="481"/>
      <c r="D38" s="481"/>
      <c r="E38" s="481"/>
      <c r="F38" s="481"/>
    </row>
    <row r="39" s="467" customFormat="1" ht="18.6" customHeight="1" spans="2:6">
      <c r="B39" s="481"/>
      <c r="C39" s="481"/>
      <c r="D39" s="481"/>
      <c r="E39" s="481"/>
      <c r="F39" s="481"/>
    </row>
    <row r="40" s="467" customFormat="1" ht="18.6" customHeight="1" spans="2:6">
      <c r="B40" s="481"/>
      <c r="C40" s="481"/>
      <c r="D40" s="481"/>
      <c r="E40" s="481"/>
      <c r="F40" s="481"/>
    </row>
    <row r="41" s="467" customFormat="1" ht="18.6" customHeight="1" spans="2:6">
      <c r="B41" s="481"/>
      <c r="C41" s="481"/>
      <c r="D41" s="481"/>
      <c r="E41" s="481"/>
      <c r="F41" s="481"/>
    </row>
    <row r="42" s="467" customFormat="1" ht="18.6" customHeight="1" spans="2:6">
      <c r="B42" s="481"/>
      <c r="C42" s="481"/>
      <c r="D42" s="481"/>
      <c r="E42" s="481"/>
      <c r="F42" s="481"/>
    </row>
    <row r="43" s="467" customFormat="1" ht="18.6" customHeight="1" spans="2:6">
      <c r="B43" s="481"/>
      <c r="C43" s="481"/>
      <c r="D43" s="481"/>
      <c r="E43" s="481"/>
      <c r="F43" s="481"/>
    </row>
    <row r="44" s="467" customFormat="1" ht="18.6" customHeight="1" spans="2:6">
      <c r="B44" s="481"/>
      <c r="C44" s="481"/>
      <c r="D44" s="481"/>
      <c r="E44" s="481"/>
      <c r="F44" s="481"/>
    </row>
    <row r="45" s="467" customFormat="1" ht="18.6" customHeight="1" spans="2:6">
      <c r="B45" s="481"/>
      <c r="C45" s="481"/>
      <c r="D45" s="481"/>
      <c r="E45" s="481"/>
      <c r="F45" s="481"/>
    </row>
    <row r="46" s="467" customFormat="1" ht="18.6" customHeight="1" spans="2:6">
      <c r="B46" s="481"/>
      <c r="C46" s="481"/>
      <c r="D46" s="481"/>
      <c r="E46" s="481"/>
      <c r="F46" s="481"/>
    </row>
    <row r="47" s="467" customFormat="1" ht="18.6" customHeight="1" spans="2:6">
      <c r="B47" s="481"/>
      <c r="C47" s="481"/>
      <c r="D47" s="481"/>
      <c r="E47" s="481"/>
      <c r="F47" s="481"/>
    </row>
    <row r="48" s="467" customFormat="1" ht="18.6" customHeight="1" spans="2:6">
      <c r="B48" s="481"/>
      <c r="C48" s="481"/>
      <c r="D48" s="481"/>
      <c r="E48" s="481"/>
      <c r="F48" s="481"/>
    </row>
    <row r="49" s="467" customFormat="1" ht="18.6" customHeight="1" spans="2:6">
      <c r="B49" s="481"/>
      <c r="C49" s="481"/>
      <c r="D49" s="481"/>
      <c r="E49" s="481"/>
      <c r="F49" s="481"/>
    </row>
    <row r="50" s="467" customFormat="1" ht="18.6" customHeight="1" spans="2:6">
      <c r="B50" s="481"/>
      <c r="C50" s="481"/>
      <c r="D50" s="481"/>
      <c r="E50" s="481"/>
      <c r="F50" s="481"/>
    </row>
    <row r="51" s="467" customFormat="1" ht="18.6" customHeight="1" spans="2:6">
      <c r="B51" s="481"/>
      <c r="C51" s="481"/>
      <c r="D51" s="481"/>
      <c r="E51" s="481"/>
      <c r="F51" s="481"/>
    </row>
    <row r="52" s="467" customFormat="1" ht="18.6" customHeight="1" spans="2:6">
      <c r="B52" s="481"/>
      <c r="C52" s="481"/>
      <c r="D52" s="481"/>
      <c r="E52" s="481"/>
      <c r="F52" s="481"/>
    </row>
    <row r="53" s="467" customFormat="1" ht="18.6" customHeight="1" spans="2:6">
      <c r="B53" s="481"/>
      <c r="C53" s="481"/>
      <c r="D53" s="481"/>
      <c r="E53" s="481"/>
      <c r="F53" s="481"/>
    </row>
    <row r="54" s="467" customFormat="1" ht="18.6" customHeight="1" spans="2:6">
      <c r="B54" s="481"/>
      <c r="C54" s="481"/>
      <c r="D54" s="481"/>
      <c r="E54" s="481"/>
      <c r="F54" s="481"/>
    </row>
    <row r="55" s="467" customFormat="1" ht="18.6" customHeight="1" spans="2:6">
      <c r="B55" s="481"/>
      <c r="C55" s="481"/>
      <c r="D55" s="481"/>
      <c r="E55" s="481"/>
      <c r="F55" s="481"/>
    </row>
    <row r="56" s="467" customFormat="1" ht="18.6" customHeight="1" spans="2:6">
      <c r="B56" s="481"/>
      <c r="C56" s="481"/>
      <c r="D56" s="481"/>
      <c r="E56" s="481"/>
      <c r="F56" s="481"/>
    </row>
    <row r="57" s="467" customFormat="1" ht="18.6" customHeight="1" spans="2:6">
      <c r="B57" s="481"/>
      <c r="C57" s="481"/>
      <c r="D57" s="481"/>
      <c r="E57" s="481"/>
      <c r="F57" s="481"/>
    </row>
    <row r="58" s="467" customFormat="1" ht="18.6" customHeight="1" spans="2:6">
      <c r="B58" s="481"/>
      <c r="C58" s="481"/>
      <c r="D58" s="481"/>
      <c r="E58" s="481"/>
      <c r="F58" s="481"/>
    </row>
    <row r="59" s="467" customFormat="1" ht="18.6" customHeight="1" spans="2:6">
      <c r="B59" s="481"/>
      <c r="C59" s="481"/>
      <c r="D59" s="481"/>
      <c r="E59" s="481"/>
      <c r="F59" s="481"/>
    </row>
    <row r="60" s="467" customFormat="1" ht="18.6" customHeight="1" spans="2:6">
      <c r="B60" s="481"/>
      <c r="C60" s="481"/>
      <c r="D60" s="481"/>
      <c r="E60" s="481"/>
      <c r="F60" s="481"/>
    </row>
    <row r="61" s="467" customFormat="1" ht="18.6" customHeight="1" spans="2:6">
      <c r="B61" s="481"/>
      <c r="C61" s="481"/>
      <c r="D61" s="481"/>
      <c r="E61" s="481"/>
      <c r="F61" s="481"/>
    </row>
    <row r="62" s="467" customFormat="1" ht="18.6" customHeight="1" spans="2:6">
      <c r="B62" s="481"/>
      <c r="C62" s="481"/>
      <c r="D62" s="481"/>
      <c r="E62" s="481"/>
      <c r="F62" s="481"/>
    </row>
    <row r="63" s="467" customFormat="1" ht="18.6" customHeight="1" spans="2:6">
      <c r="B63" s="481"/>
      <c r="C63" s="481"/>
      <c r="D63" s="481"/>
      <c r="E63" s="481"/>
      <c r="F63" s="481"/>
    </row>
    <row r="64" s="467" customFormat="1" ht="18.6" customHeight="1" spans="2:6">
      <c r="B64" s="481"/>
      <c r="C64" s="481"/>
      <c r="D64" s="481"/>
      <c r="E64" s="481"/>
      <c r="F64" s="481"/>
    </row>
    <row r="65" s="467" customFormat="1" ht="18.6" customHeight="1" spans="2:6">
      <c r="B65" s="481"/>
      <c r="C65" s="481"/>
      <c r="D65" s="481"/>
      <c r="E65" s="481"/>
      <c r="F65" s="481"/>
    </row>
    <row r="66" s="467" customFormat="1" ht="18.6" customHeight="1" spans="2:6">
      <c r="B66" s="481"/>
      <c r="C66" s="481"/>
      <c r="D66" s="481"/>
      <c r="E66" s="481"/>
      <c r="F66" s="481"/>
    </row>
    <row r="67" s="467" customFormat="1" ht="18.6" customHeight="1" spans="2:6">
      <c r="B67" s="481"/>
      <c r="C67" s="481"/>
      <c r="D67" s="481"/>
      <c r="E67" s="481"/>
      <c r="F67" s="481"/>
    </row>
    <row r="68" s="467" customFormat="1" ht="18.6" customHeight="1" spans="2:6">
      <c r="B68" s="481"/>
      <c r="C68" s="481"/>
      <c r="D68" s="481"/>
      <c r="E68" s="481"/>
      <c r="F68" s="481"/>
    </row>
    <row r="69" s="467" customFormat="1" ht="18.6" customHeight="1" spans="2:6">
      <c r="B69" s="481"/>
      <c r="C69" s="481"/>
      <c r="D69" s="481"/>
      <c r="E69" s="481"/>
      <c r="F69" s="481"/>
    </row>
    <row r="70" s="467" customFormat="1" ht="18.6" customHeight="1" spans="2:6">
      <c r="B70" s="481"/>
      <c r="C70" s="481"/>
      <c r="D70" s="481"/>
      <c r="E70" s="481"/>
      <c r="F70" s="481"/>
    </row>
    <row r="71" s="467" customFormat="1" ht="18.6" customHeight="1" spans="2:6">
      <c r="B71" s="481"/>
      <c r="C71" s="481"/>
      <c r="D71" s="481"/>
      <c r="E71" s="481"/>
      <c r="F71" s="481"/>
    </row>
    <row r="72" s="467" customFormat="1" ht="18.6" customHeight="1" spans="2:6">
      <c r="B72" s="481"/>
      <c r="C72" s="481"/>
      <c r="D72" s="481"/>
      <c r="E72" s="481"/>
      <c r="F72" s="481"/>
    </row>
    <row r="73" s="467" customFormat="1" ht="18.6" customHeight="1" spans="2:6">
      <c r="B73" s="481"/>
      <c r="C73" s="481"/>
      <c r="D73" s="481"/>
      <c r="E73" s="481"/>
      <c r="F73" s="481"/>
    </row>
    <row r="74" s="467" customFormat="1" ht="18.6" customHeight="1" spans="2:6">
      <c r="B74" s="481"/>
      <c r="C74" s="481"/>
      <c r="D74" s="481"/>
      <c r="E74" s="481"/>
      <c r="F74" s="481"/>
    </row>
    <row r="75" s="467" customFormat="1" ht="18.6" customHeight="1" spans="2:6">
      <c r="B75" s="481"/>
      <c r="C75" s="481"/>
      <c r="D75" s="481"/>
      <c r="E75" s="481"/>
      <c r="F75" s="481"/>
    </row>
    <row r="76" s="467" customFormat="1" ht="18.6" customHeight="1" spans="2:6">
      <c r="B76" s="481"/>
      <c r="C76" s="481"/>
      <c r="D76" s="481"/>
      <c r="E76" s="481"/>
      <c r="F76" s="481"/>
    </row>
    <row r="77" s="467" customFormat="1" ht="18.6" customHeight="1" spans="2:6">
      <c r="B77" s="481"/>
      <c r="C77" s="481"/>
      <c r="D77" s="481"/>
      <c r="E77" s="481"/>
      <c r="F77" s="481"/>
    </row>
    <row r="78" s="467" customFormat="1" ht="18.6" customHeight="1" spans="2:6">
      <c r="B78" s="481"/>
      <c r="C78" s="481"/>
      <c r="D78" s="481"/>
      <c r="E78" s="481"/>
      <c r="F78" s="481"/>
    </row>
    <row r="79" s="467" customFormat="1" ht="18.6" customHeight="1" spans="2:6">
      <c r="B79" s="481"/>
      <c r="C79" s="481"/>
      <c r="D79" s="481"/>
      <c r="E79" s="481"/>
      <c r="F79" s="481"/>
    </row>
    <row r="80" s="467" customFormat="1" ht="18.6" customHeight="1" spans="2:6">
      <c r="B80" s="481"/>
      <c r="C80" s="481"/>
      <c r="D80" s="481"/>
      <c r="E80" s="481"/>
      <c r="F80" s="481"/>
    </row>
    <row r="81" s="467" customFormat="1" ht="18.6" customHeight="1" spans="2:6">
      <c r="B81" s="481"/>
      <c r="C81" s="481"/>
      <c r="D81" s="481"/>
      <c r="E81" s="481"/>
      <c r="F81" s="481"/>
    </row>
    <row r="82" s="467" customFormat="1" ht="18.6" customHeight="1" spans="2:6">
      <c r="B82" s="481"/>
      <c r="C82" s="481"/>
      <c r="D82" s="481"/>
      <c r="E82" s="481"/>
      <c r="F82" s="481"/>
    </row>
    <row r="83" s="467" customFormat="1" ht="18.6" customHeight="1" spans="2:6">
      <c r="B83" s="481"/>
      <c r="C83" s="481"/>
      <c r="D83" s="481"/>
      <c r="E83" s="481"/>
      <c r="F83" s="481"/>
    </row>
    <row r="84" s="467" customFormat="1" ht="18.6" customHeight="1" spans="2:6">
      <c r="B84" s="481"/>
      <c r="C84" s="481"/>
      <c r="D84" s="481"/>
      <c r="E84" s="481"/>
      <c r="F84" s="481"/>
    </row>
    <row r="85" s="467" customFormat="1" ht="18.6" customHeight="1" spans="2:6">
      <c r="B85" s="481"/>
      <c r="C85" s="481"/>
      <c r="D85" s="481"/>
      <c r="E85" s="481"/>
      <c r="F85" s="481"/>
    </row>
    <row r="86" s="467" customFormat="1" ht="18.6" customHeight="1" spans="2:6">
      <c r="B86" s="481"/>
      <c r="C86" s="481"/>
      <c r="D86" s="481"/>
      <c r="E86" s="481"/>
      <c r="F86" s="481"/>
    </row>
    <row r="87" s="467" customFormat="1" ht="18.6" customHeight="1" spans="2:6">
      <c r="B87" s="481"/>
      <c r="C87" s="481"/>
      <c r="D87" s="481"/>
      <c r="E87" s="481"/>
      <c r="F87" s="481"/>
    </row>
    <row r="88" s="467" customFormat="1" ht="18.6" customHeight="1" spans="2:6">
      <c r="B88" s="481"/>
      <c r="C88" s="481"/>
      <c r="D88" s="481"/>
      <c r="E88" s="481"/>
      <c r="F88" s="481"/>
    </row>
    <row r="89" s="467" customFormat="1" ht="18.6" customHeight="1" spans="2:6">
      <c r="B89" s="481"/>
      <c r="C89" s="481"/>
      <c r="D89" s="481"/>
      <c r="E89" s="481"/>
      <c r="F89" s="481"/>
    </row>
    <row r="90" s="467" customFormat="1" ht="18.6" customHeight="1" spans="2:6">
      <c r="B90" s="481"/>
      <c r="C90" s="481"/>
      <c r="D90" s="481"/>
      <c r="E90" s="481"/>
      <c r="F90" s="481"/>
    </row>
    <row r="91" s="467" customFormat="1" ht="18.6" customHeight="1" spans="2:6">
      <c r="B91" s="481"/>
      <c r="C91" s="481"/>
      <c r="D91" s="481"/>
      <c r="E91" s="481"/>
      <c r="F91" s="481"/>
    </row>
    <row r="92" s="467" customFormat="1" ht="18.6" customHeight="1" spans="2:6">
      <c r="B92" s="481"/>
      <c r="C92" s="481"/>
      <c r="D92" s="481"/>
      <c r="E92" s="481"/>
      <c r="F92" s="481"/>
    </row>
    <row r="93" s="467" customFormat="1" ht="18.6" customHeight="1" spans="2:6">
      <c r="B93" s="481"/>
      <c r="C93" s="481"/>
      <c r="D93" s="481"/>
      <c r="E93" s="481"/>
      <c r="F93" s="481"/>
    </row>
    <row r="94" s="467" customFormat="1" ht="18.6" customHeight="1" spans="2:6">
      <c r="B94" s="481"/>
      <c r="C94" s="481"/>
      <c r="D94" s="481"/>
      <c r="E94" s="481"/>
      <c r="F94" s="481"/>
    </row>
    <row r="95" s="467" customFormat="1" ht="18.6" customHeight="1" spans="2:6">
      <c r="B95" s="481"/>
      <c r="C95" s="481"/>
      <c r="D95" s="481"/>
      <c r="E95" s="481"/>
      <c r="F95" s="481"/>
    </row>
    <row r="96" s="467" customFormat="1" ht="18.6" customHeight="1" spans="2:6">
      <c r="B96" s="481"/>
      <c r="C96" s="481"/>
      <c r="D96" s="481"/>
      <c r="E96" s="481"/>
      <c r="F96" s="481"/>
    </row>
    <row r="97" s="467" customFormat="1" ht="18.6" customHeight="1" spans="2:6">
      <c r="B97" s="481"/>
      <c r="C97" s="481"/>
      <c r="D97" s="481"/>
      <c r="E97" s="481"/>
      <c r="F97" s="481"/>
    </row>
    <row r="98" s="467" customFormat="1" ht="18.6" customHeight="1" spans="2:6">
      <c r="B98" s="481"/>
      <c r="C98" s="481"/>
      <c r="D98" s="481"/>
      <c r="E98" s="481"/>
      <c r="F98" s="481"/>
    </row>
    <row r="99" s="467" customFormat="1" ht="18.6" customHeight="1" spans="2:6">
      <c r="B99" s="481"/>
      <c r="C99" s="481"/>
      <c r="D99" s="481"/>
      <c r="E99" s="481"/>
      <c r="F99" s="481"/>
    </row>
    <row r="100" s="467" customFormat="1" ht="18.6" customHeight="1" spans="2:6">
      <c r="B100" s="481"/>
      <c r="C100" s="481"/>
      <c r="D100" s="481"/>
      <c r="E100" s="481"/>
      <c r="F100" s="481"/>
    </row>
    <row r="101" s="467" customFormat="1" ht="18.6" customHeight="1" spans="2:6">
      <c r="B101" s="481"/>
      <c r="C101" s="481"/>
      <c r="D101" s="481"/>
      <c r="E101" s="481"/>
      <c r="F101" s="481"/>
    </row>
    <row r="102" s="467" customFormat="1" ht="18.6" customHeight="1" spans="2:6">
      <c r="B102" s="481"/>
      <c r="C102" s="481"/>
      <c r="D102" s="481"/>
      <c r="E102" s="481"/>
      <c r="F102" s="481"/>
    </row>
    <row r="103" s="467" customFormat="1" ht="18.6" customHeight="1" spans="2:6">
      <c r="B103" s="481"/>
      <c r="C103" s="481"/>
      <c r="D103" s="481"/>
      <c r="E103" s="481"/>
      <c r="F103" s="481"/>
    </row>
    <row r="104" s="467" customFormat="1" ht="18.6" customHeight="1" spans="2:6">
      <c r="B104" s="481"/>
      <c r="C104" s="481"/>
      <c r="D104" s="481"/>
      <c r="E104" s="481"/>
      <c r="F104" s="481"/>
    </row>
    <row r="105" s="467" customFormat="1" ht="18.6" customHeight="1" spans="2:6">
      <c r="B105" s="481"/>
      <c r="C105" s="481"/>
      <c r="D105" s="481"/>
      <c r="E105" s="481"/>
      <c r="F105" s="481"/>
    </row>
    <row r="106" s="467" customFormat="1" ht="18.6" customHeight="1" spans="2:6">
      <c r="B106" s="481"/>
      <c r="C106" s="481"/>
      <c r="D106" s="481"/>
      <c r="E106" s="481"/>
      <c r="F106" s="481"/>
    </row>
    <row r="107" s="467" customFormat="1" ht="18.6" customHeight="1" spans="2:6">
      <c r="B107" s="481"/>
      <c r="C107" s="481"/>
      <c r="D107" s="481"/>
      <c r="E107" s="481"/>
      <c r="F107" s="481"/>
    </row>
    <row r="108" s="467" customFormat="1" ht="18.6" customHeight="1" spans="2:6">
      <c r="B108" s="481"/>
      <c r="C108" s="481"/>
      <c r="D108" s="481"/>
      <c r="E108" s="481"/>
      <c r="F108" s="481"/>
    </row>
    <row r="109" s="467" customFormat="1" ht="18.6" customHeight="1" spans="2:6">
      <c r="B109" s="481"/>
      <c r="C109" s="481"/>
      <c r="D109" s="481"/>
      <c r="E109" s="481"/>
      <c r="F109" s="481"/>
    </row>
    <row r="110" s="467" customFormat="1" ht="18.6" customHeight="1" spans="2:6">
      <c r="B110" s="481"/>
      <c r="C110" s="481"/>
      <c r="D110" s="481"/>
      <c r="E110" s="481"/>
      <c r="F110" s="481"/>
    </row>
    <row r="111" s="467" customFormat="1" ht="18.6" customHeight="1" spans="2:6">
      <c r="B111" s="481"/>
      <c r="C111" s="481"/>
      <c r="D111" s="481"/>
      <c r="E111" s="481"/>
      <c r="F111" s="481"/>
    </row>
    <row r="112" s="467" customFormat="1" ht="18.6" customHeight="1" spans="2:6">
      <c r="B112" s="481"/>
      <c r="C112" s="481"/>
      <c r="D112" s="481"/>
      <c r="E112" s="481"/>
      <c r="F112" s="481"/>
    </row>
    <row r="113" s="467" customFormat="1" ht="18.6" customHeight="1" spans="2:6">
      <c r="B113" s="481"/>
      <c r="C113" s="481"/>
      <c r="D113" s="481"/>
      <c r="E113" s="481"/>
      <c r="F113" s="481"/>
    </row>
    <row r="114" s="467" customFormat="1" ht="18.6" customHeight="1" spans="2:6">
      <c r="B114" s="481"/>
      <c r="C114" s="481"/>
      <c r="D114" s="481"/>
      <c r="E114" s="481"/>
      <c r="F114" s="481"/>
    </row>
    <row r="115" s="467" customFormat="1" ht="18.6" customHeight="1" spans="2:6">
      <c r="B115" s="481"/>
      <c r="C115" s="481"/>
      <c r="D115" s="481"/>
      <c r="E115" s="481"/>
      <c r="F115" s="481"/>
    </row>
    <row r="116" s="467" customFormat="1" ht="18.6" customHeight="1" spans="2:6">
      <c r="B116" s="481"/>
      <c r="C116" s="481"/>
      <c r="D116" s="481"/>
      <c r="E116" s="481"/>
      <c r="F116" s="481"/>
    </row>
    <row r="117" s="467" customFormat="1" ht="18.6" customHeight="1" spans="2:6">
      <c r="B117" s="481"/>
      <c r="C117" s="481"/>
      <c r="D117" s="481"/>
      <c r="E117" s="481"/>
      <c r="F117" s="481"/>
    </row>
    <row r="118" s="467" customFormat="1" ht="18.6" customHeight="1" spans="2:6">
      <c r="B118" s="481"/>
      <c r="C118" s="481"/>
      <c r="D118" s="481"/>
      <c r="E118" s="481"/>
      <c r="F118" s="481"/>
    </row>
    <row r="119" s="467" customFormat="1" ht="18.6" customHeight="1" spans="2:6">
      <c r="B119" s="481"/>
      <c r="C119" s="481"/>
      <c r="D119" s="481"/>
      <c r="E119" s="481"/>
      <c r="F119" s="481"/>
    </row>
    <row r="120" s="467" customFormat="1" ht="18.6" customHeight="1" spans="2:6">
      <c r="B120" s="481"/>
      <c r="C120" s="481"/>
      <c r="D120" s="481"/>
      <c r="E120" s="481"/>
      <c r="F120" s="481"/>
    </row>
    <row r="121" s="467" customFormat="1" ht="18.6" customHeight="1" spans="2:6">
      <c r="B121" s="481"/>
      <c r="C121" s="481"/>
      <c r="D121" s="481"/>
      <c r="E121" s="481"/>
      <c r="F121" s="481"/>
    </row>
    <row r="122" s="467" customFormat="1" ht="18.6" customHeight="1" spans="2:6">
      <c r="B122" s="481"/>
      <c r="C122" s="481"/>
      <c r="D122" s="481"/>
      <c r="E122" s="481"/>
      <c r="F122" s="481"/>
    </row>
    <row r="123" s="467" customFormat="1" ht="18.95" customHeight="1" spans="2:6">
      <c r="B123" s="481"/>
      <c r="C123" s="481"/>
      <c r="D123" s="481"/>
      <c r="E123" s="481"/>
      <c r="F123" s="481"/>
    </row>
    <row r="124" s="467" customFormat="1" ht="18.95" customHeight="1" spans="2:6">
      <c r="B124" s="481"/>
      <c r="C124" s="481"/>
      <c r="D124" s="481"/>
      <c r="E124" s="481"/>
      <c r="F124" s="481"/>
    </row>
    <row r="125" s="467" customFormat="1" ht="18.95" customHeight="1" spans="2:6">
      <c r="B125" s="481"/>
      <c r="C125" s="481"/>
      <c r="D125" s="481"/>
      <c r="E125" s="481"/>
      <c r="F125" s="481"/>
    </row>
    <row r="126" s="467" customFormat="1" ht="18.95" customHeight="1" spans="2:6">
      <c r="B126" s="481"/>
      <c r="C126" s="481"/>
      <c r="D126" s="481"/>
      <c r="E126" s="481"/>
      <c r="F126" s="481"/>
    </row>
    <row r="127" s="467" customFormat="1" ht="18.95" customHeight="1" spans="2:6">
      <c r="B127" s="481"/>
      <c r="C127" s="481"/>
      <c r="D127" s="481"/>
      <c r="E127" s="481"/>
      <c r="F127" s="481"/>
    </row>
    <row r="128" s="467" customFormat="1" ht="18.95" customHeight="1" spans="2:6">
      <c r="B128" s="481"/>
      <c r="C128" s="481"/>
      <c r="D128" s="481"/>
      <c r="E128" s="481"/>
      <c r="F128" s="481"/>
    </row>
    <row r="129" s="467" customFormat="1" ht="18.95" customHeight="1" spans="2:6">
      <c r="B129" s="481"/>
      <c r="C129" s="481"/>
      <c r="D129" s="481"/>
      <c r="E129" s="481"/>
      <c r="F129" s="481"/>
    </row>
    <row r="130" s="467" customFormat="1" ht="18.95" customHeight="1" spans="2:6">
      <c r="B130" s="481"/>
      <c r="C130" s="481"/>
      <c r="D130" s="481"/>
      <c r="E130" s="481"/>
      <c r="F130" s="481"/>
    </row>
    <row r="131" s="467" customFormat="1" ht="18.95" customHeight="1" spans="2:6">
      <c r="B131" s="481"/>
      <c r="C131" s="481"/>
      <c r="D131" s="481"/>
      <c r="E131" s="481"/>
      <c r="F131" s="481"/>
    </row>
    <row r="132" s="467" customFormat="1" ht="18.95" customHeight="1" spans="2:6">
      <c r="B132" s="481"/>
      <c r="C132" s="481"/>
      <c r="D132" s="481"/>
      <c r="E132" s="481"/>
      <c r="F132" s="481"/>
    </row>
    <row r="133" s="467" customFormat="1" ht="18.95" customHeight="1" spans="2:6">
      <c r="B133" s="481"/>
      <c r="C133" s="481"/>
      <c r="D133" s="481"/>
      <c r="E133" s="481"/>
      <c r="F133" s="481"/>
    </row>
    <row r="134" s="467" customFormat="1" ht="18.95" customHeight="1" spans="2:6">
      <c r="B134" s="481"/>
      <c r="C134" s="481"/>
      <c r="D134" s="481"/>
      <c r="E134" s="481"/>
      <c r="F134" s="481"/>
    </row>
    <row r="135" s="467" customFormat="1" ht="18.95" customHeight="1" spans="2:6">
      <c r="B135" s="481"/>
      <c r="C135" s="481"/>
      <c r="D135" s="481"/>
      <c r="E135" s="481"/>
      <c r="F135" s="481"/>
    </row>
    <row r="136" s="467" customFormat="1" ht="18.95" customHeight="1" spans="2:6">
      <c r="B136" s="481"/>
      <c r="C136" s="481"/>
      <c r="D136" s="481"/>
      <c r="E136" s="481"/>
      <c r="F136" s="481"/>
    </row>
    <row r="137" s="467" customFormat="1" ht="18.95" customHeight="1" spans="2:6">
      <c r="B137" s="481"/>
      <c r="C137" s="481"/>
      <c r="D137" s="481"/>
      <c r="E137" s="481"/>
      <c r="F137" s="481"/>
    </row>
    <row r="138" s="467" customFormat="1" ht="18.95" customHeight="1" spans="2:6">
      <c r="B138" s="481"/>
      <c r="C138" s="481"/>
      <c r="D138" s="481"/>
      <c r="E138" s="481"/>
      <c r="F138" s="481"/>
    </row>
    <row r="139" s="467" customFormat="1" ht="18.95" customHeight="1" spans="2:6">
      <c r="B139" s="481"/>
      <c r="C139" s="481"/>
      <c r="D139" s="481"/>
      <c r="E139" s="481"/>
      <c r="F139" s="481"/>
    </row>
    <row r="140" s="467" customFormat="1" ht="18.95" customHeight="1" spans="2:6">
      <c r="B140" s="481"/>
      <c r="C140" s="481"/>
      <c r="D140" s="481"/>
      <c r="E140" s="481"/>
      <c r="F140" s="481"/>
    </row>
    <row r="141" s="467" customFormat="1" ht="18.95" customHeight="1" spans="2:6">
      <c r="B141" s="481"/>
      <c r="C141" s="481"/>
      <c r="D141" s="481"/>
      <c r="E141" s="481"/>
      <c r="F141" s="481"/>
    </row>
    <row r="142" s="467" customFormat="1" ht="18.95" customHeight="1" spans="2:6">
      <c r="B142" s="481"/>
      <c r="C142" s="481"/>
      <c r="D142" s="481"/>
      <c r="E142" s="481"/>
      <c r="F142" s="481"/>
    </row>
  </sheetData>
  <mergeCells count="6">
    <mergeCell ref="A2:F2"/>
    <mergeCell ref="A3:F3"/>
    <mergeCell ref="D4:F4"/>
    <mergeCell ref="A4:A5"/>
    <mergeCell ref="B4:B5"/>
    <mergeCell ref="C4:C5"/>
  </mergeCells>
  <printOptions horizontalCentered="1"/>
  <pageMargins left="0.393055555555556" right="0.393055555555556" top="0.393055555555556" bottom="0.393055555555556" header="0.5" footer="0.5"/>
  <pageSetup paperSize="9" fitToHeight="0" orientation="portrait" horizontalDpi="600"/>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5"/>
  <sheetViews>
    <sheetView workbookViewId="0">
      <selection activeCell="I7" sqref="I7"/>
    </sheetView>
  </sheetViews>
  <sheetFormatPr defaultColWidth="10" defaultRowHeight="14.25"/>
  <cols>
    <col min="1" max="1" width="41.7428571428571" style="467" customWidth="1"/>
    <col min="2" max="4" width="12.7809523809524" style="469" customWidth="1"/>
    <col min="5" max="6" width="10.7809523809524" style="469" customWidth="1"/>
    <col min="7" max="16384" width="10" style="467"/>
  </cols>
  <sheetData>
    <row r="1" s="463" customFormat="1" ht="21" customHeight="1" spans="1:9">
      <c r="A1" s="350" t="s">
        <v>1284</v>
      </c>
      <c r="B1" s="470"/>
      <c r="C1" s="470"/>
      <c r="D1" s="470"/>
      <c r="E1" s="470"/>
      <c r="F1" s="470"/>
    </row>
    <row r="2" s="464" customFormat="1" ht="24.75" customHeight="1" spans="1:9">
      <c r="A2" s="471" t="s">
        <v>1285</v>
      </c>
      <c r="B2" s="471"/>
      <c r="C2" s="471"/>
      <c r="D2" s="471"/>
      <c r="E2" s="471"/>
      <c r="F2" s="471"/>
    </row>
    <row r="3" s="465" customFormat="1" ht="25" customHeight="1" spans="1:9">
      <c r="A3" s="472" t="s">
        <v>285</v>
      </c>
      <c r="B3" s="472"/>
      <c r="C3" s="472"/>
      <c r="D3" s="472"/>
      <c r="E3" s="472"/>
      <c r="F3" s="472"/>
    </row>
    <row r="4" s="466" customFormat="1" ht="36" customHeight="1" spans="1:9">
      <c r="A4" s="227" t="s">
        <v>1281</v>
      </c>
      <c r="B4" s="353" t="s">
        <v>287</v>
      </c>
      <c r="C4" s="473" t="s">
        <v>288</v>
      </c>
      <c r="D4" s="381" t="s">
        <v>290</v>
      </c>
      <c r="E4" s="381"/>
      <c r="F4" s="474"/>
    </row>
    <row r="5" s="466" customFormat="1" ht="36" customHeight="1" spans="1:9">
      <c r="A5" s="227"/>
      <c r="B5" s="353"/>
      <c r="C5" s="473"/>
      <c r="D5" s="353" t="s">
        <v>291</v>
      </c>
      <c r="E5" s="353" t="s">
        <v>1265</v>
      </c>
      <c r="F5" s="353" t="s">
        <v>293</v>
      </c>
    </row>
    <row r="6" s="347" customFormat="1" ht="36" customHeight="1" spans="1:9">
      <c r="A6" s="418" t="s">
        <v>1274</v>
      </c>
      <c r="B6" s="475">
        <f>B8+B10+B9+B7</f>
        <v>34</v>
      </c>
      <c r="C6" s="475">
        <f>C8+C10+C9+C7</f>
        <v>0</v>
      </c>
      <c r="D6" s="475">
        <f>D8+D10+D9+D7</f>
        <v>34</v>
      </c>
      <c r="E6" s="360">
        <v>0</v>
      </c>
      <c r="F6" s="360">
        <f>(D6-B6)/B6</f>
        <v>0</v>
      </c>
    </row>
    <row r="7" s="346" customFormat="1" ht="36" customHeight="1" spans="1:9">
      <c r="A7" s="368" t="s">
        <v>1275</v>
      </c>
      <c r="B7" s="476">
        <v>34</v>
      </c>
      <c r="C7" s="476">
        <v>0</v>
      </c>
      <c r="D7" s="476">
        <v>34</v>
      </c>
      <c r="E7" s="364">
        <v>0</v>
      </c>
      <c r="F7" s="364">
        <f>(D7-B7)/B7</f>
        <v>0</v>
      </c>
    </row>
    <row r="8" s="346" customFormat="1" ht="36" customHeight="1" spans="1:9">
      <c r="A8" s="368" t="s">
        <v>1276</v>
      </c>
      <c r="B8" s="476"/>
      <c r="C8" s="476"/>
      <c r="D8" s="476"/>
      <c r="E8" s="364"/>
      <c r="F8" s="364"/>
    </row>
    <row r="9" s="346" customFormat="1" ht="36" customHeight="1" spans="1:9">
      <c r="A9" s="427" t="s">
        <v>1277</v>
      </c>
      <c r="B9" s="476"/>
      <c r="C9" s="476"/>
      <c r="D9" s="476"/>
      <c r="E9" s="364"/>
      <c r="F9" s="364"/>
    </row>
    <row r="10" s="346" customFormat="1" ht="36" customHeight="1" spans="1:9">
      <c r="A10" s="368" t="s">
        <v>1278</v>
      </c>
      <c r="B10" s="476"/>
      <c r="C10" s="476"/>
      <c r="D10" s="476"/>
      <c r="E10" s="364"/>
      <c r="F10" s="364"/>
    </row>
    <row r="11" s="467" customFormat="1" ht="36" customHeight="1" spans="1:9">
      <c r="A11" s="252" t="s">
        <v>353</v>
      </c>
      <c r="B11" s="475">
        <f>B6</f>
        <v>34</v>
      </c>
      <c r="C11" s="475">
        <f>C6</f>
        <v>0</v>
      </c>
      <c r="D11" s="475">
        <f>D6</f>
        <v>34</v>
      </c>
      <c r="E11" s="360">
        <v>0</v>
      </c>
      <c r="F11" s="360">
        <f>(D11-B11)/B11</f>
        <v>0</v>
      </c>
    </row>
    <row r="12" s="466" customFormat="1" ht="36" customHeight="1" spans="1:9">
      <c r="A12" s="301" t="s">
        <v>354</v>
      </c>
      <c r="B12" s="475">
        <f>SUM(B13:B15)</f>
        <v>0</v>
      </c>
      <c r="C12" s="475">
        <f>SUM(C13:C15)</f>
        <v>0</v>
      </c>
      <c r="D12" s="475">
        <f>SUM(D13:D15)</f>
        <v>0</v>
      </c>
      <c r="E12" s="360">
        <v>0</v>
      </c>
      <c r="F12" s="360">
        <v>0</v>
      </c>
    </row>
    <row r="13" s="468" customFormat="1" ht="36" customHeight="1" spans="1:9">
      <c r="A13" s="250" t="s">
        <v>360</v>
      </c>
      <c r="B13" s="476"/>
      <c r="C13" s="476"/>
      <c r="D13" s="476"/>
      <c r="E13" s="476"/>
      <c r="F13" s="476"/>
      <c r="G13" s="477"/>
      <c r="I13" s="477"/>
    </row>
    <row r="14" s="468" customFormat="1" ht="36" customHeight="1" spans="1:9">
      <c r="A14" s="250" t="s">
        <v>467</v>
      </c>
      <c r="B14" s="476"/>
      <c r="C14" s="476"/>
      <c r="D14" s="476"/>
      <c r="E14" s="476"/>
      <c r="F14" s="476"/>
      <c r="G14" s="477"/>
      <c r="I14" s="477"/>
    </row>
    <row r="15" s="467" customFormat="1" ht="36" customHeight="1" spans="1:9">
      <c r="A15" s="250" t="s">
        <v>361</v>
      </c>
      <c r="B15" s="476"/>
      <c r="C15" s="476"/>
      <c r="D15" s="476"/>
      <c r="E15" s="476"/>
      <c r="F15" s="476"/>
    </row>
    <row r="16" s="468" customFormat="1" ht="36" customHeight="1" spans="1:9">
      <c r="A16" s="252" t="s">
        <v>362</v>
      </c>
      <c r="B16" s="475">
        <f>B11+B12</f>
        <v>34</v>
      </c>
      <c r="C16" s="475">
        <f>C11+C12</f>
        <v>0</v>
      </c>
      <c r="D16" s="475">
        <f>D11+D12</f>
        <v>34</v>
      </c>
      <c r="E16" s="360">
        <v>0</v>
      </c>
      <c r="F16" s="360">
        <v>0</v>
      </c>
    </row>
    <row r="17" s="467" customFormat="1" ht="18.6" customHeight="1" spans="2:6">
      <c r="B17" s="469"/>
      <c r="C17" s="469"/>
      <c r="D17" s="469"/>
      <c r="E17" s="469"/>
      <c r="F17" s="469"/>
    </row>
    <row r="18" s="467" customFormat="1" ht="18.6" customHeight="1" spans="2:6">
      <c r="B18" s="469"/>
      <c r="C18" s="469"/>
      <c r="D18" s="469"/>
      <c r="E18" s="469"/>
      <c r="F18" s="469"/>
    </row>
    <row r="19" s="467" customFormat="1" ht="18.6" customHeight="1" spans="2:6">
      <c r="B19" s="469"/>
      <c r="C19" s="469"/>
      <c r="D19" s="469"/>
      <c r="E19" s="469"/>
      <c r="F19" s="469"/>
    </row>
    <row r="20" s="467" customFormat="1" ht="18.6" customHeight="1" spans="2:6">
      <c r="B20" s="469"/>
      <c r="C20" s="469"/>
      <c r="D20" s="469"/>
      <c r="E20" s="469"/>
      <c r="F20" s="469"/>
    </row>
    <row r="21" s="467" customFormat="1" ht="18.6" customHeight="1" spans="2:6">
      <c r="B21" s="469"/>
      <c r="C21" s="469"/>
      <c r="D21" s="469"/>
      <c r="E21" s="469"/>
      <c r="F21" s="469"/>
    </row>
    <row r="22" s="467" customFormat="1" ht="18.6" customHeight="1" spans="2:6">
      <c r="B22" s="469"/>
      <c r="C22" s="469"/>
      <c r="D22" s="469"/>
      <c r="E22" s="469"/>
      <c r="F22" s="469"/>
    </row>
    <row r="23" s="467" customFormat="1" ht="18.6" customHeight="1" spans="2:6">
      <c r="B23" s="469"/>
      <c r="C23" s="469"/>
      <c r="D23" s="469"/>
      <c r="E23" s="469"/>
      <c r="F23" s="469"/>
    </row>
    <row r="24" s="467" customFormat="1" ht="18.6" customHeight="1" spans="2:6">
      <c r="B24" s="469"/>
      <c r="C24" s="469"/>
      <c r="D24" s="469"/>
      <c r="E24" s="469"/>
      <c r="F24" s="469"/>
    </row>
    <row r="25" s="467" customFormat="1" ht="18.6" customHeight="1" spans="2:6">
      <c r="B25" s="469"/>
      <c r="C25" s="469"/>
      <c r="D25" s="469"/>
      <c r="E25" s="469"/>
      <c r="F25" s="469"/>
    </row>
    <row r="26" s="467" customFormat="1" ht="18.6" customHeight="1" spans="2:6">
      <c r="B26" s="469"/>
      <c r="C26" s="469"/>
      <c r="D26" s="469"/>
      <c r="E26" s="469"/>
      <c r="F26" s="469"/>
    </row>
    <row r="27" s="467" customFormat="1" ht="18.6" customHeight="1" spans="2:6">
      <c r="B27" s="469"/>
      <c r="C27" s="469"/>
      <c r="D27" s="469"/>
      <c r="E27" s="469"/>
      <c r="F27" s="469"/>
    </row>
    <row r="28" s="467" customFormat="1" ht="18.6" customHeight="1" spans="2:6">
      <c r="B28" s="469"/>
      <c r="C28" s="469"/>
      <c r="D28" s="469"/>
      <c r="E28" s="469"/>
      <c r="F28" s="469"/>
    </row>
    <row r="29" s="467" customFormat="1" ht="18.6" customHeight="1" spans="2:6">
      <c r="B29" s="469"/>
      <c r="C29" s="469"/>
      <c r="D29" s="469"/>
      <c r="E29" s="469"/>
      <c r="F29" s="469"/>
    </row>
    <row r="30" s="467" customFormat="1" ht="18.6" customHeight="1" spans="2:6">
      <c r="B30" s="469"/>
      <c r="C30" s="469"/>
      <c r="D30" s="469"/>
      <c r="E30" s="469"/>
      <c r="F30" s="469"/>
    </row>
    <row r="31" s="467" customFormat="1" ht="18.6" customHeight="1" spans="2:6">
      <c r="B31" s="469"/>
      <c r="C31" s="469"/>
      <c r="D31" s="469"/>
      <c r="E31" s="469"/>
      <c r="F31" s="469"/>
    </row>
    <row r="32" s="467" customFormat="1" ht="18.6" customHeight="1" spans="2:6">
      <c r="B32" s="469"/>
      <c r="C32" s="469"/>
      <c r="D32" s="469"/>
      <c r="E32" s="469"/>
      <c r="F32" s="469"/>
    </row>
    <row r="33" s="467" customFormat="1" ht="18.6" customHeight="1" spans="2:6">
      <c r="B33" s="469"/>
      <c r="C33" s="469"/>
      <c r="D33" s="469"/>
      <c r="E33" s="469"/>
      <c r="F33" s="469"/>
    </row>
    <row r="34" s="467" customFormat="1" ht="18.6" customHeight="1" spans="2:6">
      <c r="B34" s="469"/>
      <c r="C34" s="469"/>
      <c r="D34" s="469"/>
      <c r="E34" s="469"/>
      <c r="F34" s="469"/>
    </row>
    <row r="35" s="467" customFormat="1" ht="18.6" customHeight="1" spans="2:6">
      <c r="B35" s="469"/>
      <c r="C35" s="469"/>
      <c r="D35" s="469"/>
      <c r="E35" s="469"/>
      <c r="F35" s="469"/>
    </row>
    <row r="36" s="467" customFormat="1" ht="18.6" customHeight="1" spans="2:6">
      <c r="B36" s="469"/>
      <c r="C36" s="469"/>
      <c r="D36" s="469"/>
      <c r="E36" s="469"/>
      <c r="F36" s="469"/>
    </row>
    <row r="37" s="467" customFormat="1" ht="18.6" customHeight="1" spans="2:6">
      <c r="B37" s="469"/>
      <c r="C37" s="469"/>
      <c r="D37" s="469"/>
      <c r="E37" s="469"/>
      <c r="F37" s="469"/>
    </row>
    <row r="38" s="467" customFormat="1" ht="18.6" customHeight="1" spans="2:6">
      <c r="B38" s="469"/>
      <c r="C38" s="469"/>
      <c r="D38" s="469"/>
      <c r="E38" s="469"/>
      <c r="F38" s="469"/>
    </row>
    <row r="39" s="467" customFormat="1" ht="18.6" customHeight="1" spans="2:6">
      <c r="B39" s="469"/>
      <c r="C39" s="469"/>
      <c r="D39" s="469"/>
      <c r="E39" s="469"/>
      <c r="F39" s="469"/>
    </row>
    <row r="40" s="467" customFormat="1" ht="18.6" customHeight="1" spans="2:6">
      <c r="B40" s="469"/>
      <c r="C40" s="469"/>
      <c r="D40" s="469"/>
      <c r="E40" s="469"/>
      <c r="F40" s="469"/>
    </row>
    <row r="41" s="467" customFormat="1" ht="18.6" customHeight="1" spans="2:6">
      <c r="B41" s="469"/>
      <c r="C41" s="469"/>
      <c r="D41" s="469"/>
      <c r="E41" s="469"/>
      <c r="F41" s="469"/>
    </row>
    <row r="42" s="467" customFormat="1" ht="18.6" customHeight="1" spans="2:6">
      <c r="B42" s="469"/>
      <c r="C42" s="469"/>
      <c r="D42" s="469"/>
      <c r="E42" s="469"/>
      <c r="F42" s="469"/>
    </row>
    <row r="43" s="467" customFormat="1" ht="18.6" customHeight="1" spans="2:6">
      <c r="B43" s="469"/>
      <c r="C43" s="469"/>
      <c r="D43" s="469"/>
      <c r="E43" s="469"/>
      <c r="F43" s="469"/>
    </row>
    <row r="44" s="467" customFormat="1" ht="18.6" customHeight="1" spans="2:6">
      <c r="B44" s="469"/>
      <c r="C44" s="469"/>
      <c r="D44" s="469"/>
      <c r="E44" s="469"/>
      <c r="F44" s="469"/>
    </row>
    <row r="45" s="467" customFormat="1" ht="18.6" customHeight="1" spans="2:6">
      <c r="B45" s="469"/>
      <c r="C45" s="469"/>
      <c r="D45" s="469"/>
      <c r="E45" s="469"/>
      <c r="F45" s="469"/>
    </row>
    <row r="46" s="467" customFormat="1" ht="18.6" customHeight="1" spans="2:6">
      <c r="B46" s="469"/>
      <c r="C46" s="469"/>
      <c r="D46" s="469"/>
      <c r="E46" s="469"/>
      <c r="F46" s="469"/>
    </row>
    <row r="47" s="467" customFormat="1" ht="18.6" customHeight="1" spans="2:6">
      <c r="B47" s="469"/>
      <c r="C47" s="469"/>
      <c r="D47" s="469"/>
      <c r="E47" s="469"/>
      <c r="F47" s="469"/>
    </row>
    <row r="48" s="467" customFormat="1" ht="18.6" customHeight="1" spans="2:6">
      <c r="B48" s="469"/>
      <c r="C48" s="469"/>
      <c r="D48" s="469"/>
      <c r="E48" s="469"/>
      <c r="F48" s="469"/>
    </row>
    <row r="49" s="467" customFormat="1" ht="18.6" customHeight="1" spans="2:6">
      <c r="B49" s="469"/>
      <c r="C49" s="469"/>
      <c r="D49" s="469"/>
      <c r="E49" s="469"/>
      <c r="F49" s="469"/>
    </row>
    <row r="50" s="467" customFormat="1" ht="18.6" customHeight="1" spans="2:6">
      <c r="B50" s="469"/>
      <c r="C50" s="469"/>
      <c r="D50" s="469"/>
      <c r="E50" s="469"/>
      <c r="F50" s="469"/>
    </row>
    <row r="51" s="467" customFormat="1" ht="18.6" customHeight="1" spans="2:6">
      <c r="B51" s="469"/>
      <c r="C51" s="469"/>
      <c r="D51" s="469"/>
      <c r="E51" s="469"/>
      <c r="F51" s="469"/>
    </row>
    <row r="52" s="467" customFormat="1" ht="18.6" customHeight="1" spans="2:6">
      <c r="B52" s="469"/>
      <c r="C52" s="469"/>
      <c r="D52" s="469"/>
      <c r="E52" s="469"/>
      <c r="F52" s="469"/>
    </row>
    <row r="53" s="467" customFormat="1" ht="18.6" customHeight="1" spans="2:6">
      <c r="B53" s="469"/>
      <c r="C53" s="469"/>
      <c r="D53" s="469"/>
      <c r="E53" s="469"/>
      <c r="F53" s="469"/>
    </row>
    <row r="54" s="467" customFormat="1" ht="18.6" customHeight="1" spans="2:6">
      <c r="B54" s="469"/>
      <c r="C54" s="469"/>
      <c r="D54" s="469"/>
      <c r="E54" s="469"/>
      <c r="F54" s="469"/>
    </row>
    <row r="55" s="467" customFormat="1" ht="18.6" customHeight="1" spans="2:6">
      <c r="B55" s="469"/>
      <c r="C55" s="469"/>
      <c r="D55" s="469"/>
      <c r="E55" s="469"/>
      <c r="F55" s="469"/>
    </row>
    <row r="56" s="467" customFormat="1" ht="18.6" customHeight="1" spans="2:6">
      <c r="B56" s="469"/>
      <c r="C56" s="469"/>
      <c r="D56" s="469"/>
      <c r="E56" s="469"/>
      <c r="F56" s="469"/>
    </row>
    <row r="57" s="467" customFormat="1" ht="18.6" customHeight="1" spans="2:6">
      <c r="B57" s="469"/>
      <c r="C57" s="469"/>
      <c r="D57" s="469"/>
      <c r="E57" s="469"/>
      <c r="F57" s="469"/>
    </row>
    <row r="58" s="467" customFormat="1" ht="18.6" customHeight="1" spans="2:6">
      <c r="B58" s="469"/>
      <c r="C58" s="469"/>
      <c r="D58" s="469"/>
      <c r="E58" s="469"/>
      <c r="F58" s="469"/>
    </row>
    <row r="59" s="467" customFormat="1" ht="18.6" customHeight="1" spans="2:6">
      <c r="B59" s="469"/>
      <c r="C59" s="469"/>
      <c r="D59" s="469"/>
      <c r="E59" s="469"/>
      <c r="F59" s="469"/>
    </row>
    <row r="60" s="467" customFormat="1" ht="18.6" customHeight="1" spans="2:6">
      <c r="B60" s="469"/>
      <c r="C60" s="469"/>
      <c r="D60" s="469"/>
      <c r="E60" s="469"/>
      <c r="F60" s="469"/>
    </row>
    <row r="61" s="467" customFormat="1" ht="18.6" customHeight="1" spans="2:6">
      <c r="B61" s="469"/>
      <c r="C61" s="469"/>
      <c r="D61" s="469"/>
      <c r="E61" s="469"/>
      <c r="F61" s="469"/>
    </row>
    <row r="62" s="467" customFormat="1" ht="18.6" customHeight="1" spans="2:6">
      <c r="B62" s="469"/>
      <c r="C62" s="469"/>
      <c r="D62" s="469"/>
      <c r="E62" s="469"/>
      <c r="F62" s="469"/>
    </row>
    <row r="63" s="467" customFormat="1" ht="18.6" customHeight="1" spans="2:6">
      <c r="B63" s="469"/>
      <c r="C63" s="469"/>
      <c r="D63" s="469"/>
      <c r="E63" s="469"/>
      <c r="F63" s="469"/>
    </row>
    <row r="64" s="467" customFormat="1" ht="18.6" customHeight="1" spans="2:6">
      <c r="B64" s="469"/>
      <c r="C64" s="469"/>
      <c r="D64" s="469"/>
      <c r="E64" s="469"/>
      <c r="F64" s="469"/>
    </row>
    <row r="65" s="467" customFormat="1" ht="18.6" customHeight="1" spans="2:6">
      <c r="B65" s="469"/>
      <c r="C65" s="469"/>
      <c r="D65" s="469"/>
      <c r="E65" s="469"/>
      <c r="F65" s="469"/>
    </row>
    <row r="66" s="467" customFormat="1" ht="18.6" customHeight="1" spans="2:6">
      <c r="B66" s="469"/>
      <c r="C66" s="469"/>
      <c r="D66" s="469"/>
      <c r="E66" s="469"/>
      <c r="F66" s="469"/>
    </row>
    <row r="67" s="467" customFormat="1" ht="18.6" customHeight="1" spans="2:6">
      <c r="B67" s="469"/>
      <c r="C67" s="469"/>
      <c r="D67" s="469"/>
      <c r="E67" s="469"/>
      <c r="F67" s="469"/>
    </row>
    <row r="68" s="467" customFormat="1" ht="18.6" customHeight="1" spans="2:6">
      <c r="B68" s="469"/>
      <c r="C68" s="469"/>
      <c r="D68" s="469"/>
      <c r="E68" s="469"/>
      <c r="F68" s="469"/>
    </row>
    <row r="69" s="467" customFormat="1" ht="18.6" customHeight="1" spans="2:6">
      <c r="B69" s="469"/>
      <c r="C69" s="469"/>
      <c r="D69" s="469"/>
      <c r="E69" s="469"/>
      <c r="F69" s="469"/>
    </row>
    <row r="70" s="467" customFormat="1" ht="18.6" customHeight="1" spans="2:6">
      <c r="B70" s="469"/>
      <c r="C70" s="469"/>
      <c r="D70" s="469"/>
      <c r="E70" s="469"/>
      <c r="F70" s="469"/>
    </row>
    <row r="71" s="467" customFormat="1" ht="18.6" customHeight="1" spans="2:6">
      <c r="B71" s="469"/>
      <c r="C71" s="469"/>
      <c r="D71" s="469"/>
      <c r="E71" s="469"/>
      <c r="F71" s="469"/>
    </row>
    <row r="72" s="467" customFormat="1" ht="18.6" customHeight="1" spans="2:6">
      <c r="B72" s="469"/>
      <c r="C72" s="469"/>
      <c r="D72" s="469"/>
      <c r="E72" s="469"/>
      <c r="F72" s="469"/>
    </row>
    <row r="73" s="467" customFormat="1" ht="18.6" customHeight="1" spans="2:6">
      <c r="B73" s="469"/>
      <c r="C73" s="469"/>
      <c r="D73" s="469"/>
      <c r="E73" s="469"/>
      <c r="F73" s="469"/>
    </row>
    <row r="74" s="467" customFormat="1" ht="18.6" customHeight="1" spans="2:6">
      <c r="B74" s="469"/>
      <c r="C74" s="469"/>
      <c r="D74" s="469"/>
      <c r="E74" s="469"/>
      <c r="F74" s="469"/>
    </row>
    <row r="75" s="467" customFormat="1" ht="18.6" customHeight="1" spans="2:6">
      <c r="B75" s="469"/>
      <c r="C75" s="469"/>
      <c r="D75" s="469"/>
      <c r="E75" s="469"/>
      <c r="F75" s="469"/>
    </row>
    <row r="76" s="467" customFormat="1" ht="18.6" customHeight="1" spans="2:6">
      <c r="B76" s="469"/>
      <c r="C76" s="469"/>
      <c r="D76" s="469"/>
      <c r="E76" s="469"/>
      <c r="F76" s="469"/>
    </row>
    <row r="77" s="467" customFormat="1" ht="18.6" customHeight="1" spans="2:6">
      <c r="B77" s="469"/>
      <c r="C77" s="469"/>
      <c r="D77" s="469"/>
      <c r="E77" s="469"/>
      <c r="F77" s="469"/>
    </row>
    <row r="78" s="467" customFormat="1" ht="18.6" customHeight="1" spans="2:6">
      <c r="B78" s="469"/>
      <c r="C78" s="469"/>
      <c r="D78" s="469"/>
      <c r="E78" s="469"/>
      <c r="F78" s="469"/>
    </row>
    <row r="79" s="467" customFormat="1" ht="18.6" customHeight="1" spans="2:6">
      <c r="B79" s="469"/>
      <c r="C79" s="469"/>
      <c r="D79" s="469"/>
      <c r="E79" s="469"/>
      <c r="F79" s="469"/>
    </row>
    <row r="80" s="467" customFormat="1" ht="18.6" customHeight="1" spans="2:6">
      <c r="B80" s="469"/>
      <c r="C80" s="469"/>
      <c r="D80" s="469"/>
      <c r="E80" s="469"/>
      <c r="F80" s="469"/>
    </row>
    <row r="81" s="467" customFormat="1" ht="18.6" customHeight="1" spans="2:6">
      <c r="B81" s="469"/>
      <c r="C81" s="469"/>
      <c r="D81" s="469"/>
      <c r="E81" s="469"/>
      <c r="F81" s="469"/>
    </row>
    <row r="82" s="467" customFormat="1" ht="18.6" customHeight="1" spans="2:6">
      <c r="B82" s="469"/>
      <c r="C82" s="469"/>
      <c r="D82" s="469"/>
      <c r="E82" s="469"/>
      <c r="F82" s="469"/>
    </row>
    <row r="83" s="467" customFormat="1" ht="18.6" customHeight="1" spans="2:6">
      <c r="B83" s="469"/>
      <c r="C83" s="469"/>
      <c r="D83" s="469"/>
      <c r="E83" s="469"/>
      <c r="F83" s="469"/>
    </row>
    <row r="84" s="467" customFormat="1" ht="18.6" customHeight="1" spans="2:6">
      <c r="B84" s="469"/>
      <c r="C84" s="469"/>
      <c r="D84" s="469"/>
      <c r="E84" s="469"/>
      <c r="F84" s="469"/>
    </row>
    <row r="85" s="467" customFormat="1" ht="18.6" customHeight="1" spans="2:6">
      <c r="B85" s="469"/>
      <c r="C85" s="469"/>
      <c r="D85" s="469"/>
      <c r="E85" s="469"/>
      <c r="F85" s="469"/>
    </row>
    <row r="86" s="467" customFormat="1" ht="18.6" customHeight="1" spans="2:6">
      <c r="B86" s="469"/>
      <c r="C86" s="469"/>
      <c r="D86" s="469"/>
      <c r="E86" s="469"/>
      <c r="F86" s="469"/>
    </row>
    <row r="87" s="467" customFormat="1" ht="18.6" customHeight="1" spans="2:6">
      <c r="B87" s="469"/>
      <c r="C87" s="469"/>
      <c r="D87" s="469"/>
      <c r="E87" s="469"/>
      <c r="F87" s="469"/>
    </row>
    <row r="88" s="467" customFormat="1" ht="18.6" customHeight="1" spans="2:6">
      <c r="B88" s="469"/>
      <c r="C88" s="469"/>
      <c r="D88" s="469"/>
      <c r="E88" s="469"/>
      <c r="F88" s="469"/>
    </row>
    <row r="89" s="467" customFormat="1" ht="18.6" customHeight="1" spans="2:6">
      <c r="B89" s="469"/>
      <c r="C89" s="469"/>
      <c r="D89" s="469"/>
      <c r="E89" s="469"/>
      <c r="F89" s="469"/>
    </row>
    <row r="90" s="467" customFormat="1" ht="18.6" customHeight="1" spans="2:6">
      <c r="B90" s="469"/>
      <c r="C90" s="469"/>
      <c r="D90" s="469"/>
      <c r="E90" s="469"/>
      <c r="F90" s="469"/>
    </row>
    <row r="91" s="467" customFormat="1" ht="18.6" customHeight="1" spans="2:6">
      <c r="B91" s="469"/>
      <c r="C91" s="469"/>
      <c r="D91" s="469"/>
      <c r="E91" s="469"/>
      <c r="F91" s="469"/>
    </row>
    <row r="92" s="467" customFormat="1" ht="18.6" customHeight="1" spans="2:6">
      <c r="B92" s="469"/>
      <c r="C92" s="469"/>
      <c r="D92" s="469"/>
      <c r="E92" s="469"/>
      <c r="F92" s="469"/>
    </row>
    <row r="93" s="467" customFormat="1" ht="18.6" customHeight="1" spans="2:6">
      <c r="B93" s="469"/>
      <c r="C93" s="469"/>
      <c r="D93" s="469"/>
      <c r="E93" s="469"/>
      <c r="F93" s="469"/>
    </row>
    <row r="94" s="467" customFormat="1" ht="18.6" customHeight="1" spans="2:6">
      <c r="B94" s="469"/>
      <c r="C94" s="469"/>
      <c r="D94" s="469"/>
      <c r="E94" s="469"/>
      <c r="F94" s="469"/>
    </row>
    <row r="95" s="467" customFormat="1" ht="18.6" customHeight="1" spans="2:6">
      <c r="B95" s="469"/>
      <c r="C95" s="469"/>
      <c r="D95" s="469"/>
      <c r="E95" s="469"/>
      <c r="F95" s="469"/>
    </row>
    <row r="96" s="467" customFormat="1" ht="18.6" customHeight="1" spans="2:6">
      <c r="B96" s="469"/>
      <c r="C96" s="469"/>
      <c r="D96" s="469"/>
      <c r="E96" s="469"/>
      <c r="F96" s="469"/>
    </row>
    <row r="97" s="467" customFormat="1" ht="18.6" customHeight="1" spans="2:6">
      <c r="B97" s="469"/>
      <c r="C97" s="469"/>
      <c r="D97" s="469"/>
      <c r="E97" s="469"/>
      <c r="F97" s="469"/>
    </row>
    <row r="98" s="467" customFormat="1" ht="18.6" customHeight="1" spans="2:6">
      <c r="B98" s="469"/>
      <c r="C98" s="469"/>
      <c r="D98" s="469"/>
      <c r="E98" s="469"/>
      <c r="F98" s="469"/>
    </row>
    <row r="99" s="467" customFormat="1" ht="18.6" customHeight="1" spans="2:6">
      <c r="B99" s="469"/>
      <c r="C99" s="469"/>
      <c r="D99" s="469"/>
      <c r="E99" s="469"/>
      <c r="F99" s="469"/>
    </row>
    <row r="100" s="467" customFormat="1" ht="18.6" customHeight="1" spans="2:6">
      <c r="B100" s="469"/>
      <c r="C100" s="469"/>
      <c r="D100" s="469"/>
      <c r="E100" s="469"/>
      <c r="F100" s="469"/>
    </row>
    <row r="101" s="467" customFormat="1" ht="18.6" customHeight="1" spans="2:6">
      <c r="B101" s="469"/>
      <c r="C101" s="469"/>
      <c r="D101" s="469"/>
      <c r="E101" s="469"/>
      <c r="F101" s="469"/>
    </row>
    <row r="102" s="467" customFormat="1" ht="18.6" customHeight="1" spans="2:6">
      <c r="B102" s="469"/>
      <c r="C102" s="469"/>
      <c r="D102" s="469"/>
      <c r="E102" s="469"/>
      <c r="F102" s="469"/>
    </row>
    <row r="103" s="467" customFormat="1" ht="18.6" customHeight="1" spans="2:6">
      <c r="B103" s="469"/>
      <c r="C103" s="469"/>
      <c r="D103" s="469"/>
      <c r="E103" s="469"/>
      <c r="F103" s="469"/>
    </row>
    <row r="104" s="467" customFormat="1" ht="18.6" customHeight="1" spans="2:6">
      <c r="B104" s="469"/>
      <c r="C104" s="469"/>
      <c r="D104" s="469"/>
      <c r="E104" s="469"/>
      <c r="F104" s="469"/>
    </row>
    <row r="105" s="467" customFormat="1" ht="18.6" customHeight="1" spans="2:6">
      <c r="B105" s="469"/>
      <c r="C105" s="469"/>
      <c r="D105" s="469"/>
      <c r="E105" s="469"/>
      <c r="F105" s="469"/>
    </row>
    <row r="106" s="467" customFormat="1" ht="18.6" customHeight="1" spans="2:6">
      <c r="B106" s="469"/>
      <c r="C106" s="469"/>
      <c r="D106" s="469"/>
      <c r="E106" s="469"/>
      <c r="F106" s="469"/>
    </row>
    <row r="107" s="467" customFormat="1" ht="18.6" customHeight="1" spans="2:6">
      <c r="B107" s="469"/>
      <c r="C107" s="469"/>
      <c r="D107" s="469"/>
      <c r="E107" s="469"/>
      <c r="F107" s="469"/>
    </row>
    <row r="108" s="467" customFormat="1" ht="18.6" customHeight="1" spans="2:6">
      <c r="B108" s="469"/>
      <c r="C108" s="469"/>
      <c r="D108" s="469"/>
      <c r="E108" s="469"/>
      <c r="F108" s="469"/>
    </row>
    <row r="109" s="467" customFormat="1" ht="18.6" customHeight="1" spans="2:6">
      <c r="B109" s="469"/>
      <c r="C109" s="469"/>
      <c r="D109" s="469"/>
      <c r="E109" s="469"/>
      <c r="F109" s="469"/>
    </row>
    <row r="110" s="467" customFormat="1" ht="18.6" customHeight="1" spans="2:6">
      <c r="B110" s="469"/>
      <c r="C110" s="469"/>
      <c r="D110" s="469"/>
      <c r="E110" s="469"/>
      <c r="F110" s="469"/>
    </row>
    <row r="111" s="467" customFormat="1" ht="18.6" customHeight="1" spans="2:6">
      <c r="B111" s="469"/>
      <c r="C111" s="469"/>
      <c r="D111" s="469"/>
      <c r="E111" s="469"/>
      <c r="F111" s="469"/>
    </row>
    <row r="112" s="467" customFormat="1" ht="18.6" customHeight="1" spans="2:6">
      <c r="B112" s="469"/>
      <c r="C112" s="469"/>
      <c r="D112" s="469"/>
      <c r="E112" s="469"/>
      <c r="F112" s="469"/>
    </row>
    <row r="113" s="467" customFormat="1" ht="18.6" customHeight="1" spans="2:6">
      <c r="B113" s="469"/>
      <c r="C113" s="469"/>
      <c r="D113" s="469"/>
      <c r="E113" s="469"/>
      <c r="F113" s="469"/>
    </row>
    <row r="114" s="467" customFormat="1" ht="18.6" customHeight="1" spans="2:6">
      <c r="B114" s="469"/>
      <c r="C114" s="469"/>
      <c r="D114" s="469"/>
      <c r="E114" s="469"/>
      <c r="F114" s="469"/>
    </row>
    <row r="115" s="467" customFormat="1" ht="18.6" customHeight="1" spans="2:6">
      <c r="B115" s="469"/>
      <c r="C115" s="469"/>
      <c r="D115" s="469"/>
      <c r="E115" s="469"/>
      <c r="F115" s="469"/>
    </row>
    <row r="116" s="467" customFormat="1" ht="18.6" customHeight="1" spans="2:6">
      <c r="B116" s="469"/>
      <c r="C116" s="469"/>
      <c r="D116" s="469"/>
      <c r="E116" s="469"/>
      <c r="F116" s="469"/>
    </row>
    <row r="117" s="467" customFormat="1" ht="18.6" customHeight="1" spans="2:6">
      <c r="B117" s="469"/>
      <c r="C117" s="469"/>
      <c r="D117" s="469"/>
      <c r="E117" s="469"/>
      <c r="F117" s="469"/>
    </row>
    <row r="118" s="467" customFormat="1" ht="18.6" customHeight="1" spans="2:6">
      <c r="B118" s="469"/>
      <c r="C118" s="469"/>
      <c r="D118" s="469"/>
      <c r="E118" s="469"/>
      <c r="F118" s="469"/>
    </row>
    <row r="119" s="467" customFormat="1" ht="18.6" customHeight="1" spans="2:6">
      <c r="B119" s="469"/>
      <c r="C119" s="469"/>
      <c r="D119" s="469"/>
      <c r="E119" s="469"/>
      <c r="F119" s="469"/>
    </row>
    <row r="120" s="467" customFormat="1" ht="18.6" customHeight="1" spans="2:6">
      <c r="B120" s="469"/>
      <c r="C120" s="469"/>
      <c r="D120" s="469"/>
      <c r="E120" s="469"/>
      <c r="F120" s="469"/>
    </row>
    <row r="121" s="467" customFormat="1" ht="18.6" customHeight="1" spans="2:6">
      <c r="B121" s="469"/>
      <c r="C121" s="469"/>
      <c r="D121" s="469"/>
      <c r="E121" s="469"/>
      <c r="F121" s="469"/>
    </row>
    <row r="122" s="467" customFormat="1" ht="18.6" customHeight="1" spans="2:6">
      <c r="B122" s="469"/>
      <c r="C122" s="469"/>
      <c r="D122" s="469"/>
      <c r="E122" s="469"/>
      <c r="F122" s="469"/>
    </row>
    <row r="123" s="467" customFormat="1" ht="18.6" customHeight="1" spans="2:6">
      <c r="B123" s="469"/>
      <c r="C123" s="469"/>
      <c r="D123" s="469"/>
      <c r="E123" s="469"/>
      <c r="F123" s="469"/>
    </row>
    <row r="124" s="467" customFormat="1" ht="18.6" customHeight="1" spans="2:6">
      <c r="B124" s="469"/>
      <c r="C124" s="469"/>
      <c r="D124" s="469"/>
      <c r="E124" s="469"/>
      <c r="F124" s="469"/>
    </row>
    <row r="125" s="467" customFormat="1" ht="18.6" customHeight="1" spans="2:6">
      <c r="B125" s="469"/>
      <c r="C125" s="469"/>
      <c r="D125" s="469"/>
      <c r="E125" s="469"/>
      <c r="F125" s="469"/>
    </row>
    <row r="126" s="467" customFormat="1" ht="18.6" customHeight="1" spans="2:6">
      <c r="B126" s="469"/>
      <c r="C126" s="469"/>
      <c r="D126" s="469"/>
      <c r="E126" s="469"/>
      <c r="F126" s="469"/>
    </row>
    <row r="127" s="467" customFormat="1" ht="18.6" customHeight="1" spans="2:6">
      <c r="B127" s="469"/>
      <c r="C127" s="469"/>
      <c r="D127" s="469"/>
      <c r="E127" s="469"/>
      <c r="F127" s="469"/>
    </row>
    <row r="128" s="467" customFormat="1" ht="18.6" customHeight="1" spans="2:6">
      <c r="B128" s="469"/>
      <c r="C128" s="469"/>
      <c r="D128" s="469"/>
      <c r="E128" s="469"/>
      <c r="F128" s="469"/>
    </row>
    <row r="129" s="467" customFormat="1" ht="18.6" customHeight="1" spans="2:6">
      <c r="B129" s="469"/>
      <c r="C129" s="469"/>
      <c r="D129" s="469"/>
      <c r="E129" s="469"/>
      <c r="F129" s="469"/>
    </row>
    <row r="130" s="467" customFormat="1" ht="18.6" customHeight="1" spans="2:6">
      <c r="B130" s="469"/>
      <c r="C130" s="469"/>
      <c r="D130" s="469"/>
      <c r="E130" s="469"/>
      <c r="F130" s="469"/>
    </row>
    <row r="131" s="467" customFormat="1" ht="18.6" customHeight="1" spans="2:6">
      <c r="B131" s="469"/>
      <c r="C131" s="469"/>
      <c r="D131" s="469"/>
      <c r="E131" s="469"/>
      <c r="F131" s="469"/>
    </row>
    <row r="132" s="467" customFormat="1" ht="18.6" customHeight="1" spans="2:6">
      <c r="B132" s="469"/>
      <c r="C132" s="469"/>
      <c r="D132" s="469"/>
      <c r="E132" s="469"/>
      <c r="F132" s="469"/>
    </row>
    <row r="133" s="467" customFormat="1" ht="18.6" customHeight="1" spans="2:6">
      <c r="B133" s="469"/>
      <c r="C133" s="469"/>
      <c r="D133" s="469"/>
      <c r="E133" s="469"/>
      <c r="F133" s="469"/>
    </row>
    <row r="134" s="467" customFormat="1" ht="18.6" customHeight="1" spans="2:6">
      <c r="B134" s="469"/>
      <c r="C134" s="469"/>
      <c r="D134" s="469"/>
      <c r="E134" s="469"/>
      <c r="F134" s="469"/>
    </row>
    <row r="135" s="467" customFormat="1" ht="18.6" customHeight="1" spans="2:6">
      <c r="B135" s="469"/>
      <c r="C135" s="469"/>
      <c r="D135" s="469"/>
      <c r="E135" s="469"/>
      <c r="F135" s="469"/>
    </row>
    <row r="136" s="467" customFormat="1" ht="18.6" customHeight="1" spans="2:6">
      <c r="B136" s="469"/>
      <c r="C136" s="469"/>
      <c r="D136" s="469"/>
      <c r="E136" s="469"/>
      <c r="F136" s="469"/>
    </row>
    <row r="137" s="467" customFormat="1" ht="18.6" customHeight="1" spans="2:6">
      <c r="B137" s="469"/>
      <c r="C137" s="469"/>
      <c r="D137" s="469"/>
      <c r="E137" s="469"/>
      <c r="F137" s="469"/>
    </row>
    <row r="138" s="467" customFormat="1" ht="18.6" customHeight="1" spans="2:6">
      <c r="B138" s="469"/>
      <c r="C138" s="469"/>
      <c r="D138" s="469"/>
      <c r="E138" s="469"/>
      <c r="F138" s="469"/>
    </row>
    <row r="139" s="467" customFormat="1" ht="18.6" customHeight="1" spans="2:6">
      <c r="B139" s="469"/>
      <c r="C139" s="469"/>
      <c r="D139" s="469"/>
      <c r="E139" s="469"/>
      <c r="F139" s="469"/>
    </row>
    <row r="140" s="467" customFormat="1" ht="18.6" customHeight="1" spans="2:6">
      <c r="B140" s="469"/>
      <c r="C140" s="469"/>
      <c r="D140" s="469"/>
      <c r="E140" s="469"/>
      <c r="F140" s="469"/>
    </row>
    <row r="141" s="467" customFormat="1" ht="18.6" customHeight="1" spans="2:6">
      <c r="B141" s="469"/>
      <c r="C141" s="469"/>
      <c r="D141" s="469"/>
      <c r="E141" s="469"/>
      <c r="F141" s="469"/>
    </row>
    <row r="142" s="467" customFormat="1" ht="18.6" customHeight="1" spans="2:6">
      <c r="B142" s="469"/>
      <c r="C142" s="469"/>
      <c r="D142" s="469"/>
      <c r="E142" s="469"/>
      <c r="F142" s="469"/>
    </row>
    <row r="143" s="467" customFormat="1" ht="18.6" customHeight="1" spans="2:6">
      <c r="B143" s="469"/>
      <c r="C143" s="469"/>
      <c r="D143" s="469"/>
      <c r="E143" s="469"/>
      <c r="F143" s="469"/>
    </row>
    <row r="144" s="467" customFormat="1" ht="18.6" customHeight="1" spans="2:6">
      <c r="B144" s="469"/>
      <c r="C144" s="469"/>
      <c r="D144" s="469"/>
      <c r="E144" s="469"/>
      <c r="F144" s="469"/>
    </row>
    <row r="145" s="467" customFormat="1" ht="18.6" customHeight="1" spans="2:6">
      <c r="B145" s="469"/>
      <c r="C145" s="469"/>
      <c r="D145" s="469"/>
      <c r="E145" s="469"/>
      <c r="F145" s="469"/>
    </row>
    <row r="146" s="467" customFormat="1" ht="18.95" customHeight="1" spans="2:6">
      <c r="B146" s="469"/>
      <c r="C146" s="469"/>
      <c r="D146" s="469"/>
      <c r="E146" s="469"/>
      <c r="F146" s="469"/>
    </row>
    <row r="147" s="467" customFormat="1" ht="18.95" customHeight="1" spans="2:6">
      <c r="B147" s="469"/>
      <c r="C147" s="469"/>
      <c r="D147" s="469"/>
      <c r="E147" s="469"/>
      <c r="F147" s="469"/>
    </row>
    <row r="148" s="467" customFormat="1" ht="18.95" customHeight="1" spans="2:6">
      <c r="B148" s="469"/>
      <c r="C148" s="469"/>
      <c r="D148" s="469"/>
      <c r="E148" s="469"/>
      <c r="F148" s="469"/>
    </row>
    <row r="149" s="467" customFormat="1" ht="18.95" customHeight="1" spans="2:6">
      <c r="B149" s="469"/>
      <c r="C149" s="469"/>
      <c r="D149" s="469"/>
      <c r="E149" s="469"/>
      <c r="F149" s="469"/>
    </row>
    <row r="150" s="467" customFormat="1" ht="18.95" customHeight="1" spans="2:6">
      <c r="B150" s="469"/>
      <c r="C150" s="469"/>
      <c r="D150" s="469"/>
      <c r="E150" s="469"/>
      <c r="F150" s="469"/>
    </row>
    <row r="151" s="467" customFormat="1" ht="18.95" customHeight="1" spans="2:6">
      <c r="B151" s="469"/>
      <c r="C151" s="469"/>
      <c r="D151" s="469"/>
      <c r="E151" s="469"/>
      <c r="F151" s="469"/>
    </row>
    <row r="152" s="467" customFormat="1" ht="18.95" customHeight="1" spans="2:6">
      <c r="B152" s="469"/>
      <c r="C152" s="469"/>
      <c r="D152" s="469"/>
      <c r="E152" s="469"/>
      <c r="F152" s="469"/>
    </row>
    <row r="153" s="467" customFormat="1" ht="18.95" customHeight="1" spans="2:6">
      <c r="B153" s="469"/>
      <c r="C153" s="469"/>
      <c r="D153" s="469"/>
      <c r="E153" s="469"/>
      <c r="F153" s="469"/>
    </row>
    <row r="154" s="467" customFormat="1" ht="18.95" customHeight="1" spans="2:6">
      <c r="B154" s="469"/>
      <c r="C154" s="469"/>
      <c r="D154" s="469"/>
      <c r="E154" s="469"/>
      <c r="F154" s="469"/>
    </row>
    <row r="155" s="467" customFormat="1" ht="18.95" customHeight="1" spans="2:6">
      <c r="B155" s="469"/>
      <c r="C155" s="469"/>
      <c r="D155" s="469"/>
      <c r="E155" s="469"/>
      <c r="F155" s="469"/>
    </row>
    <row r="156" s="467" customFormat="1" ht="18.95" customHeight="1" spans="2:6">
      <c r="B156" s="469"/>
      <c r="C156" s="469"/>
      <c r="D156" s="469"/>
      <c r="E156" s="469"/>
      <c r="F156" s="469"/>
    </row>
    <row r="157" s="467" customFormat="1" ht="18.95" customHeight="1" spans="2:6">
      <c r="B157" s="469"/>
      <c r="C157" s="469"/>
      <c r="D157" s="469"/>
      <c r="E157" s="469"/>
      <c r="F157" s="469"/>
    </row>
    <row r="158" s="467" customFormat="1" ht="18.95" customHeight="1" spans="2:6">
      <c r="B158" s="469"/>
      <c r="C158" s="469"/>
      <c r="D158" s="469"/>
      <c r="E158" s="469"/>
      <c r="F158" s="469"/>
    </row>
    <row r="159" s="467" customFormat="1" ht="18.95" customHeight="1" spans="2:6">
      <c r="B159" s="469"/>
      <c r="C159" s="469"/>
      <c r="D159" s="469"/>
      <c r="E159" s="469"/>
      <c r="F159" s="469"/>
    </row>
    <row r="160" s="467" customFormat="1" ht="18.95" customHeight="1" spans="2:6">
      <c r="B160" s="469"/>
      <c r="C160" s="469"/>
      <c r="D160" s="469"/>
      <c r="E160" s="469"/>
      <c r="F160" s="469"/>
    </row>
    <row r="161" s="467" customFormat="1" ht="18.95" customHeight="1" spans="2:6">
      <c r="B161" s="469"/>
      <c r="C161" s="469"/>
      <c r="D161" s="469"/>
      <c r="E161" s="469"/>
      <c r="F161" s="469"/>
    </row>
    <row r="162" s="467" customFormat="1" ht="18.95" customHeight="1" spans="2:6">
      <c r="B162" s="469"/>
      <c r="C162" s="469"/>
      <c r="D162" s="469"/>
      <c r="E162" s="469"/>
      <c r="F162" s="469"/>
    </row>
    <row r="163" s="467" customFormat="1" ht="18.95" customHeight="1" spans="2:6">
      <c r="B163" s="469"/>
      <c r="C163" s="469"/>
      <c r="D163" s="469"/>
      <c r="E163" s="469"/>
      <c r="F163" s="469"/>
    </row>
    <row r="164" s="467" customFormat="1" ht="18.95" customHeight="1" spans="2:6">
      <c r="B164" s="469"/>
      <c r="C164" s="469"/>
      <c r="D164" s="469"/>
      <c r="E164" s="469"/>
      <c r="F164" s="469"/>
    </row>
    <row r="165" s="467" customFormat="1" ht="18.95" customHeight="1" spans="2:6">
      <c r="B165" s="469"/>
      <c r="C165" s="469"/>
      <c r="D165" s="469"/>
      <c r="E165" s="469"/>
      <c r="F165" s="469"/>
    </row>
  </sheetData>
  <mergeCells count="6">
    <mergeCell ref="A2:F2"/>
    <mergeCell ref="A3:F3"/>
    <mergeCell ref="D4:F4"/>
    <mergeCell ref="A4:A5"/>
    <mergeCell ref="B4:B5"/>
    <mergeCell ref="C4:C5"/>
  </mergeCells>
  <printOptions horizontalCentered="1"/>
  <pageMargins left="0.393055555555556" right="0.393055555555556" top="0.393055555555556" bottom="0.393055555555556" header="0.5" footer="0.5"/>
  <pageSetup paperSize="9" fitToHeight="0" orientation="portrait" horizontalDpi="600"/>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O17" sqref="O17"/>
    </sheetView>
  </sheetViews>
  <sheetFormatPr defaultColWidth="10" defaultRowHeight="14.25" outlineLevelCol="1"/>
  <cols>
    <col min="1" max="1" width="46.6666666666667" style="451" customWidth="1"/>
    <col min="2" max="2" width="47.1142857142857" style="452" customWidth="1"/>
    <col min="3" max="16371" width="10" style="451"/>
  </cols>
  <sheetData>
    <row r="1" s="445" customFormat="1" ht="20" customHeight="1" spans="1:2">
      <c r="A1" s="453" t="s">
        <v>1286</v>
      </c>
      <c r="B1" s="454"/>
    </row>
    <row r="2" s="446" customFormat="1" ht="34" customHeight="1" spans="1:2">
      <c r="A2" s="455" t="s">
        <v>1287</v>
      </c>
      <c r="B2" s="456"/>
    </row>
    <row r="3" s="447" customFormat="1" ht="28" customHeight="1" spans="1:2">
      <c r="A3" s="457" t="s">
        <v>285</v>
      </c>
      <c r="B3" s="457"/>
    </row>
    <row r="4" s="448" customFormat="1" ht="38" customHeight="1" spans="1:2">
      <c r="A4" s="458" t="s">
        <v>406</v>
      </c>
      <c r="B4" s="424" t="s">
        <v>1288</v>
      </c>
    </row>
    <row r="5" s="449" customFormat="1" ht="38" customHeight="1" spans="1:2">
      <c r="A5" s="459" t="s">
        <v>1217</v>
      </c>
      <c r="B5" s="460">
        <f>SUM(B6:B12)</f>
        <v>0</v>
      </c>
    </row>
    <row r="6" s="450" customFormat="1" ht="38" customHeight="1" spans="1:2">
      <c r="A6" s="334" t="s">
        <v>562</v>
      </c>
      <c r="B6" s="461"/>
    </row>
    <row r="7" s="450" customFormat="1" ht="38" customHeight="1" spans="1:2">
      <c r="A7" s="334" t="s">
        <v>563</v>
      </c>
      <c r="B7" s="461"/>
    </row>
    <row r="8" s="450" customFormat="1" ht="38" customHeight="1" spans="1:2">
      <c r="A8" s="334" t="s">
        <v>564</v>
      </c>
      <c r="B8" s="461"/>
    </row>
    <row r="9" s="450" customFormat="1" ht="38" customHeight="1" spans="1:2">
      <c r="A9" s="334" t="s">
        <v>565</v>
      </c>
      <c r="B9" s="461"/>
    </row>
    <row r="10" s="450" customFormat="1" ht="38" customHeight="1" spans="1:2">
      <c r="A10" s="334" t="s">
        <v>566</v>
      </c>
      <c r="B10" s="461"/>
    </row>
    <row r="11" s="450" customFormat="1" ht="38" customHeight="1" spans="1:2">
      <c r="A11" s="334" t="s">
        <v>567</v>
      </c>
      <c r="B11" s="461"/>
    </row>
    <row r="12" s="450" customFormat="1" ht="38" customHeight="1" spans="1:2">
      <c r="A12" s="334" t="s">
        <v>568</v>
      </c>
      <c r="B12" s="461"/>
    </row>
    <row r="13" s="450" customFormat="1" ht="38" customHeight="1" spans="1:2">
      <c r="A13" s="334" t="s">
        <v>569</v>
      </c>
      <c r="B13" s="461"/>
    </row>
    <row r="14" s="450" customFormat="1" ht="38" customHeight="1" spans="1:2">
      <c r="A14" s="334" t="s">
        <v>570</v>
      </c>
      <c r="B14" s="461"/>
    </row>
    <row r="15" s="450" customFormat="1" ht="38" customHeight="1" spans="1:2">
      <c r="A15" s="334" t="s">
        <v>571</v>
      </c>
      <c r="B15" s="461"/>
    </row>
    <row r="16" s="450" customFormat="1" ht="38" customHeight="1" spans="1:2">
      <c r="A16" s="334" t="s">
        <v>572</v>
      </c>
      <c r="B16" s="461"/>
    </row>
    <row r="17" s="450" customFormat="1" ht="38" customHeight="1" spans="1:2">
      <c r="A17" s="334" t="s">
        <v>573</v>
      </c>
      <c r="B17" s="461"/>
    </row>
    <row r="18" s="450" customFormat="1" ht="38" customHeight="1" spans="1:2">
      <c r="A18" s="334" t="s">
        <v>574</v>
      </c>
      <c r="B18" s="461"/>
    </row>
    <row r="19" s="450" customFormat="1" ht="38" customHeight="1" spans="1:2">
      <c r="A19" s="334" t="s">
        <v>575</v>
      </c>
      <c r="B19" s="461"/>
    </row>
    <row r="20" spans="1:2">
      <c r="A20" s="462" t="s">
        <v>1289</v>
      </c>
      <c r="B20" s="462"/>
    </row>
    <row r="21" spans="1:2">
      <c r="A21" s="462"/>
      <c r="B21" s="462"/>
    </row>
  </sheetData>
  <mergeCells count="3">
    <mergeCell ref="A2:B2"/>
    <mergeCell ref="A3:B3"/>
    <mergeCell ref="A20:B21"/>
  </mergeCells>
  <printOptions horizontalCentered="1"/>
  <pageMargins left="0.393055555555556" right="0.393055555555556" top="0.393055555555556" bottom="0.393055555555556" header="0.5" footer="0.5"/>
  <pageSetup paperSize="9" orientation="portrait" horizontalDpi="600"/>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R175"/>
  <sheetViews>
    <sheetView workbookViewId="0">
      <selection activeCell="D12" sqref="D12"/>
    </sheetView>
  </sheetViews>
  <sheetFormatPr defaultColWidth="10" defaultRowHeight="14.25"/>
  <cols>
    <col min="1" max="1" width="53.1714285714286" style="405" customWidth="1"/>
    <col min="2" max="3" width="15.5428571428571" style="405" customWidth="1"/>
    <col min="4" max="4" width="15.5428571428571" style="440" customWidth="1"/>
    <col min="5" max="237" width="10" style="405"/>
    <col min="238" max="252" width="10" style="407"/>
  </cols>
  <sheetData>
    <row r="1" s="399" customFormat="1" ht="17.25" customHeight="1" spans="1:252">
      <c r="A1" s="408" t="s">
        <v>1290</v>
      </c>
      <c r="B1" s="408"/>
      <c r="C1" s="408"/>
      <c r="D1" s="441"/>
    </row>
    <row r="2" s="400" customFormat="1" ht="28.5" customHeight="1" spans="1:252">
      <c r="A2" s="435" t="s">
        <v>1291</v>
      </c>
      <c r="B2" s="435"/>
      <c r="C2" s="435"/>
      <c r="D2" s="435"/>
    </row>
    <row r="3" s="401" customFormat="1" ht="22" customHeight="1" spans="1:252">
      <c r="A3" s="410"/>
      <c r="B3" s="410"/>
      <c r="C3" s="410"/>
      <c r="D3" s="411" t="s">
        <v>285</v>
      </c>
    </row>
    <row r="4" s="220" customFormat="1" ht="36" customHeight="1" spans="1:252">
      <c r="A4" s="424" t="s">
        <v>365</v>
      </c>
      <c r="B4" s="412" t="s">
        <v>431</v>
      </c>
      <c r="C4" s="353" t="s">
        <v>1292</v>
      </c>
      <c r="D4" s="353" t="s">
        <v>454</v>
      </c>
    </row>
    <row r="5" s="220" customFormat="1" ht="36" customHeight="1" spans="1:252">
      <c r="A5" s="425" t="s">
        <v>1266</v>
      </c>
      <c r="B5" s="425"/>
      <c r="C5" s="425"/>
      <c r="D5" s="35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c r="BT5" s="219"/>
      <c r="BU5" s="219"/>
      <c r="BV5" s="219"/>
      <c r="BW5" s="219"/>
      <c r="BX5" s="219"/>
      <c r="BY5" s="219"/>
      <c r="BZ5" s="219"/>
      <c r="CA5" s="219"/>
      <c r="CB5" s="219"/>
      <c r="CC5" s="219"/>
      <c r="CD5" s="219"/>
      <c r="CE5" s="219"/>
      <c r="CF5" s="219"/>
      <c r="CG5" s="219"/>
      <c r="CH5" s="219"/>
      <c r="CI5" s="219"/>
      <c r="CJ5" s="219"/>
      <c r="CK5" s="219"/>
      <c r="CL5" s="219"/>
      <c r="CM5" s="219"/>
      <c r="CN5" s="219"/>
      <c r="CO5" s="219"/>
      <c r="CP5" s="219"/>
      <c r="CQ5" s="219"/>
      <c r="CR5" s="219"/>
      <c r="CS5" s="219"/>
      <c r="CT5" s="219"/>
      <c r="CU5" s="219"/>
      <c r="CV5" s="219"/>
      <c r="CW5" s="219"/>
      <c r="CX5" s="219"/>
      <c r="CY5" s="219"/>
      <c r="CZ5" s="219"/>
      <c r="DA5" s="219"/>
      <c r="DB5" s="219"/>
      <c r="DC5" s="219"/>
      <c r="DD5" s="219"/>
      <c r="DE5" s="219"/>
      <c r="DF5" s="219"/>
      <c r="DG5" s="219"/>
      <c r="DH5" s="219"/>
      <c r="DI5" s="219"/>
      <c r="DJ5" s="219"/>
      <c r="DK5" s="219"/>
      <c r="DL5" s="219"/>
      <c r="DM5" s="219"/>
      <c r="DN5" s="219"/>
      <c r="DO5" s="219"/>
      <c r="DP5" s="219"/>
      <c r="DQ5" s="219"/>
      <c r="DR5" s="219"/>
      <c r="DS5" s="219"/>
      <c r="DT5" s="219"/>
      <c r="DU5" s="219"/>
      <c r="DV5" s="219"/>
      <c r="DW5" s="219"/>
      <c r="DX5" s="219"/>
      <c r="DY5" s="219"/>
      <c r="DZ5" s="219"/>
      <c r="EA5" s="219"/>
      <c r="EB5" s="219"/>
      <c r="EC5" s="219"/>
      <c r="ED5" s="219"/>
      <c r="EE5" s="219"/>
      <c r="EF5" s="219"/>
      <c r="EG5" s="219"/>
      <c r="EH5" s="219"/>
      <c r="EI5" s="219"/>
      <c r="EJ5" s="219"/>
      <c r="EK5" s="219"/>
      <c r="EL5" s="219"/>
      <c r="EM5" s="219"/>
      <c r="EN5" s="219"/>
      <c r="EO5" s="219"/>
      <c r="EP5" s="219"/>
      <c r="EQ5" s="219"/>
      <c r="ER5" s="219"/>
      <c r="ES5" s="219"/>
      <c r="ET5" s="219"/>
      <c r="EU5" s="219"/>
      <c r="EV5" s="219"/>
      <c r="EW5" s="219"/>
      <c r="EX5" s="219"/>
      <c r="EY5" s="219"/>
      <c r="EZ5" s="219"/>
      <c r="FA5" s="219"/>
      <c r="FB5" s="219"/>
      <c r="FC5" s="219"/>
      <c r="FD5" s="219"/>
      <c r="FE5" s="219"/>
      <c r="FF5" s="219"/>
      <c r="FG5" s="219"/>
      <c r="FH5" s="219"/>
      <c r="FI5" s="219"/>
      <c r="FJ5" s="219"/>
      <c r="FK5" s="219"/>
      <c r="FL5" s="219"/>
      <c r="FM5" s="219"/>
      <c r="FN5" s="219"/>
      <c r="FO5" s="219"/>
      <c r="FP5" s="219"/>
      <c r="FQ5" s="219"/>
      <c r="FR5" s="219"/>
      <c r="FS5" s="219"/>
      <c r="FT5" s="219"/>
      <c r="FU5" s="219"/>
      <c r="FV5" s="219"/>
      <c r="FW5" s="219"/>
      <c r="FX5" s="219"/>
      <c r="FY5" s="219"/>
      <c r="FZ5" s="219"/>
      <c r="GA5" s="219"/>
      <c r="GB5" s="219"/>
      <c r="GC5" s="219"/>
      <c r="GD5" s="219"/>
      <c r="GE5" s="219"/>
      <c r="GF5" s="219"/>
      <c r="GG5" s="219"/>
      <c r="GH5" s="219"/>
      <c r="GI5" s="219"/>
      <c r="GJ5" s="219"/>
      <c r="GK5" s="219"/>
      <c r="GL5" s="219"/>
      <c r="GM5" s="219"/>
      <c r="GN5" s="219"/>
      <c r="GO5" s="219"/>
      <c r="GP5" s="219"/>
      <c r="GQ5" s="219"/>
      <c r="GR5" s="219"/>
      <c r="GS5" s="219"/>
      <c r="GT5" s="219"/>
      <c r="GU5" s="219"/>
      <c r="GV5" s="219"/>
      <c r="GW5" s="219"/>
      <c r="GX5" s="219"/>
      <c r="GY5" s="219"/>
      <c r="GZ5" s="219"/>
      <c r="HA5" s="219"/>
      <c r="HB5" s="219"/>
      <c r="HC5" s="219"/>
      <c r="HD5" s="219"/>
      <c r="HE5" s="219"/>
      <c r="HF5" s="219"/>
      <c r="HG5" s="219"/>
      <c r="HH5" s="219"/>
      <c r="HI5" s="219"/>
      <c r="HJ5" s="219"/>
      <c r="HK5" s="219"/>
      <c r="HL5" s="219"/>
      <c r="HM5" s="219"/>
      <c r="HN5" s="219"/>
      <c r="HO5" s="219"/>
      <c r="HP5" s="219"/>
      <c r="HQ5" s="219"/>
      <c r="HR5" s="219"/>
      <c r="HS5" s="219"/>
      <c r="HT5" s="219"/>
      <c r="HU5" s="219"/>
      <c r="HV5" s="219"/>
      <c r="HW5" s="219"/>
      <c r="HX5" s="219"/>
      <c r="HY5" s="219"/>
      <c r="HZ5" s="219"/>
      <c r="IA5" s="219"/>
      <c r="IB5" s="219"/>
      <c r="IC5" s="219"/>
      <c r="ID5" s="414"/>
      <c r="IE5" s="414"/>
      <c r="IF5" s="414"/>
      <c r="IG5" s="414"/>
      <c r="IH5" s="414"/>
      <c r="II5" s="414"/>
      <c r="IJ5" s="414"/>
      <c r="IK5" s="414"/>
      <c r="IL5" s="414"/>
      <c r="IM5" s="414"/>
      <c r="IN5" s="414"/>
      <c r="IO5" s="414"/>
      <c r="IP5" s="414"/>
      <c r="IQ5" s="414"/>
      <c r="IR5" s="414"/>
    </row>
    <row r="6" s="422" customFormat="1" ht="36" customHeight="1" spans="1:252">
      <c r="A6" s="426" t="s">
        <v>1269</v>
      </c>
      <c r="B6" s="426"/>
      <c r="C6" s="426"/>
      <c r="D6" s="362"/>
    </row>
    <row r="7" s="220" customFormat="1" ht="36" customHeight="1" spans="1:252">
      <c r="A7" s="425" t="s">
        <v>1270</v>
      </c>
      <c r="B7" s="425"/>
      <c r="C7" s="425"/>
      <c r="D7" s="442"/>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219"/>
      <c r="BQ7" s="219"/>
      <c r="BR7" s="219"/>
      <c r="BS7" s="219"/>
      <c r="BT7" s="219"/>
      <c r="BU7" s="219"/>
      <c r="BV7" s="219"/>
      <c r="BW7" s="219"/>
      <c r="BX7" s="219"/>
      <c r="BY7" s="219"/>
      <c r="BZ7" s="219"/>
      <c r="CA7" s="219"/>
      <c r="CB7" s="219"/>
      <c r="CC7" s="219"/>
      <c r="CD7" s="219"/>
      <c r="CE7" s="219"/>
      <c r="CF7" s="219"/>
      <c r="CG7" s="219"/>
      <c r="CH7" s="219"/>
      <c r="CI7" s="219"/>
      <c r="CJ7" s="219"/>
      <c r="CK7" s="219"/>
      <c r="CL7" s="219"/>
      <c r="CM7" s="219"/>
      <c r="CN7" s="219"/>
      <c r="CO7" s="219"/>
      <c r="CP7" s="219"/>
      <c r="CQ7" s="219"/>
      <c r="CR7" s="219"/>
      <c r="CS7" s="219"/>
      <c r="CT7" s="219"/>
      <c r="CU7" s="219"/>
      <c r="CV7" s="219"/>
      <c r="CW7" s="219"/>
      <c r="CX7" s="219"/>
      <c r="CY7" s="219"/>
      <c r="CZ7" s="219"/>
      <c r="DA7" s="219"/>
      <c r="DB7" s="219"/>
      <c r="DC7" s="219"/>
      <c r="DD7" s="219"/>
      <c r="DE7" s="219"/>
      <c r="DF7" s="219"/>
      <c r="DG7" s="219"/>
      <c r="DH7" s="219"/>
      <c r="DI7" s="219"/>
      <c r="DJ7" s="219"/>
      <c r="DK7" s="219"/>
      <c r="DL7" s="219"/>
      <c r="DM7" s="219"/>
      <c r="DN7" s="219"/>
      <c r="DO7" s="219"/>
      <c r="DP7" s="219"/>
      <c r="DQ7" s="219"/>
      <c r="DR7" s="219"/>
      <c r="DS7" s="219"/>
      <c r="DT7" s="219"/>
      <c r="DU7" s="219"/>
      <c r="DV7" s="219"/>
      <c r="DW7" s="219"/>
      <c r="DX7" s="219"/>
      <c r="DY7" s="219"/>
      <c r="DZ7" s="219"/>
      <c r="EA7" s="219"/>
      <c r="EB7" s="219"/>
      <c r="EC7" s="219"/>
      <c r="ED7" s="219"/>
      <c r="EE7" s="219"/>
      <c r="EF7" s="219"/>
      <c r="EG7" s="219"/>
      <c r="EH7" s="219"/>
      <c r="EI7" s="219"/>
      <c r="EJ7" s="219"/>
      <c r="EK7" s="219"/>
      <c r="EL7" s="219"/>
      <c r="EM7" s="219"/>
      <c r="EN7" s="219"/>
      <c r="EO7" s="219"/>
      <c r="EP7" s="219"/>
      <c r="EQ7" s="219"/>
      <c r="ER7" s="219"/>
      <c r="ES7" s="219"/>
      <c r="ET7" s="219"/>
      <c r="EU7" s="219"/>
      <c r="EV7" s="219"/>
      <c r="EW7" s="219"/>
      <c r="EX7" s="219"/>
      <c r="EY7" s="219"/>
      <c r="EZ7" s="219"/>
      <c r="FA7" s="219"/>
      <c r="FB7" s="219"/>
      <c r="FC7" s="219"/>
      <c r="FD7" s="219"/>
      <c r="FE7" s="219"/>
      <c r="FF7" s="219"/>
      <c r="FG7" s="219"/>
      <c r="FH7" s="219"/>
      <c r="FI7" s="219"/>
      <c r="FJ7" s="219"/>
      <c r="FK7" s="219"/>
      <c r="FL7" s="219"/>
      <c r="FM7" s="219"/>
      <c r="FN7" s="219"/>
      <c r="FO7" s="219"/>
      <c r="FP7" s="219"/>
      <c r="FQ7" s="219"/>
      <c r="FR7" s="219"/>
      <c r="FS7" s="219"/>
      <c r="FT7" s="219"/>
      <c r="FU7" s="219"/>
      <c r="FV7" s="219"/>
      <c r="FW7" s="219"/>
      <c r="FX7" s="219"/>
      <c r="FY7" s="219"/>
      <c r="FZ7" s="219"/>
      <c r="GA7" s="219"/>
      <c r="GB7" s="219"/>
      <c r="GC7" s="219"/>
      <c r="GD7" s="219"/>
      <c r="GE7" s="219"/>
      <c r="GF7" s="219"/>
      <c r="GG7" s="219"/>
      <c r="GH7" s="219"/>
      <c r="GI7" s="219"/>
      <c r="GJ7" s="219"/>
      <c r="GK7" s="219"/>
      <c r="GL7" s="219"/>
      <c r="GM7" s="219"/>
      <c r="GN7" s="219"/>
      <c r="GO7" s="219"/>
      <c r="GP7" s="219"/>
      <c r="GQ7" s="219"/>
      <c r="GR7" s="219"/>
      <c r="GS7" s="219"/>
      <c r="GT7" s="219"/>
      <c r="GU7" s="219"/>
      <c r="GV7" s="219"/>
      <c r="GW7" s="219"/>
      <c r="GX7" s="219"/>
      <c r="GY7" s="219"/>
      <c r="GZ7" s="219"/>
      <c r="HA7" s="219"/>
      <c r="HB7" s="219"/>
      <c r="HC7" s="219"/>
      <c r="HD7" s="219"/>
      <c r="HE7" s="219"/>
      <c r="HF7" s="219"/>
      <c r="HG7" s="219"/>
      <c r="HH7" s="219"/>
      <c r="HI7" s="219"/>
      <c r="HJ7" s="219"/>
      <c r="HK7" s="219"/>
      <c r="HL7" s="219"/>
      <c r="HM7" s="219"/>
      <c r="HN7" s="219"/>
      <c r="HO7" s="219"/>
      <c r="HP7" s="219"/>
      <c r="HQ7" s="219"/>
      <c r="HR7" s="219"/>
      <c r="HS7" s="219"/>
      <c r="HT7" s="219"/>
      <c r="HU7" s="219"/>
      <c r="HV7" s="219"/>
      <c r="HW7" s="219"/>
      <c r="HX7" s="219"/>
      <c r="HY7" s="219"/>
      <c r="HZ7" s="219"/>
      <c r="IA7" s="219"/>
      <c r="IB7" s="219"/>
      <c r="IC7" s="219"/>
      <c r="ID7" s="414"/>
      <c r="IE7" s="414"/>
      <c r="IF7" s="414"/>
      <c r="IG7" s="414"/>
      <c r="IH7" s="414"/>
      <c r="II7" s="414"/>
      <c r="IJ7" s="414"/>
      <c r="IK7" s="414"/>
      <c r="IL7" s="414"/>
      <c r="IM7" s="414"/>
      <c r="IN7" s="414"/>
      <c r="IO7" s="414"/>
      <c r="IP7" s="414"/>
      <c r="IQ7" s="414"/>
      <c r="IR7" s="414"/>
    </row>
    <row r="8" s="422" customFormat="1" ht="36" customHeight="1" spans="1:252">
      <c r="A8" s="427" t="s">
        <v>1293</v>
      </c>
      <c r="B8" s="427"/>
      <c r="C8" s="427"/>
      <c r="D8" s="443"/>
    </row>
    <row r="9" s="422" customFormat="1" ht="36" customHeight="1" spans="1:252">
      <c r="A9" s="427" t="s">
        <v>1294</v>
      </c>
      <c r="B9" s="427"/>
      <c r="C9" s="427"/>
      <c r="D9" s="362"/>
    </row>
    <row r="10" s="423" customFormat="1" ht="36" customHeight="1" spans="1:252">
      <c r="A10" s="428" t="s">
        <v>318</v>
      </c>
      <c r="B10" s="428"/>
      <c r="C10" s="428"/>
      <c r="D10" s="359"/>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c r="CV10" s="220"/>
      <c r="CW10" s="220"/>
      <c r="CX10" s="220"/>
      <c r="CY10" s="220"/>
      <c r="CZ10" s="220"/>
      <c r="DA10" s="220"/>
      <c r="DB10" s="220"/>
      <c r="DC10" s="220"/>
      <c r="DD10" s="220"/>
      <c r="DE10" s="220"/>
      <c r="DF10" s="220"/>
      <c r="DG10" s="220"/>
      <c r="DH10" s="220"/>
      <c r="DI10" s="220"/>
      <c r="DJ10" s="220"/>
      <c r="DK10" s="220"/>
      <c r="DL10" s="220"/>
      <c r="DM10" s="220"/>
      <c r="DN10" s="220"/>
      <c r="DO10" s="220"/>
      <c r="DP10" s="220"/>
      <c r="DQ10" s="220"/>
      <c r="DR10" s="220"/>
      <c r="DS10" s="220"/>
      <c r="DT10" s="220"/>
      <c r="DU10" s="220"/>
      <c r="DV10" s="220"/>
      <c r="DW10" s="220"/>
      <c r="DX10" s="220"/>
      <c r="DY10" s="220"/>
      <c r="DZ10" s="220"/>
      <c r="EA10" s="220"/>
      <c r="EB10" s="220"/>
      <c r="EC10" s="220"/>
      <c r="ED10" s="220"/>
      <c r="EE10" s="220"/>
      <c r="EF10" s="220"/>
      <c r="EG10" s="220"/>
      <c r="EH10" s="220"/>
      <c r="EI10" s="220"/>
      <c r="EJ10" s="220"/>
      <c r="EK10" s="220"/>
      <c r="EL10" s="220"/>
      <c r="EM10" s="220"/>
      <c r="EN10" s="220"/>
      <c r="EO10" s="220"/>
      <c r="EP10" s="220"/>
      <c r="EQ10" s="220"/>
      <c r="ER10" s="220"/>
      <c r="ES10" s="220"/>
      <c r="ET10" s="220"/>
      <c r="EU10" s="220"/>
      <c r="EV10" s="220"/>
      <c r="EW10" s="220"/>
      <c r="EX10" s="220"/>
      <c r="EY10" s="220"/>
      <c r="EZ10" s="220"/>
      <c r="FA10" s="220"/>
      <c r="FB10" s="220"/>
      <c r="FC10" s="220"/>
      <c r="FD10" s="220"/>
      <c r="FE10" s="220"/>
      <c r="FF10" s="220"/>
      <c r="FG10" s="220"/>
      <c r="FH10" s="220"/>
      <c r="FI10" s="220"/>
      <c r="FJ10" s="220"/>
      <c r="FK10" s="220"/>
      <c r="FL10" s="220"/>
      <c r="FM10" s="220"/>
      <c r="FN10" s="220"/>
      <c r="FO10" s="220"/>
      <c r="FP10" s="220"/>
      <c r="FQ10" s="220"/>
      <c r="FR10" s="220"/>
      <c r="FS10" s="220"/>
      <c r="FT10" s="220"/>
      <c r="FU10" s="220"/>
      <c r="FV10" s="220"/>
      <c r="FW10" s="220"/>
      <c r="FX10" s="220"/>
      <c r="FY10" s="220"/>
      <c r="FZ10" s="220"/>
      <c r="GA10" s="220"/>
      <c r="GB10" s="220"/>
      <c r="GC10" s="220"/>
      <c r="GD10" s="220"/>
      <c r="GE10" s="220"/>
      <c r="GF10" s="220"/>
      <c r="GG10" s="220"/>
      <c r="GH10" s="220"/>
      <c r="GI10" s="220"/>
      <c r="GJ10" s="220"/>
      <c r="GK10" s="220"/>
      <c r="GL10" s="220"/>
      <c r="GM10" s="220"/>
      <c r="GN10" s="220"/>
      <c r="GO10" s="220"/>
      <c r="GP10" s="220"/>
      <c r="GQ10" s="220"/>
      <c r="GR10" s="220"/>
      <c r="GS10" s="220"/>
      <c r="GT10" s="220"/>
      <c r="GU10" s="220"/>
      <c r="GV10" s="220"/>
      <c r="GW10" s="220"/>
      <c r="GX10" s="220"/>
      <c r="GY10" s="220"/>
      <c r="GZ10" s="220"/>
      <c r="HA10" s="220"/>
      <c r="HB10" s="220"/>
      <c r="HC10" s="220"/>
      <c r="HD10" s="220"/>
      <c r="HE10" s="220"/>
      <c r="HF10" s="220"/>
      <c r="HG10" s="220"/>
      <c r="HH10" s="220"/>
      <c r="HI10" s="220"/>
      <c r="HJ10" s="220"/>
      <c r="HK10" s="220"/>
      <c r="HL10" s="220"/>
      <c r="HM10" s="220"/>
      <c r="HN10" s="220"/>
      <c r="HO10" s="220"/>
      <c r="HP10" s="220"/>
      <c r="HQ10" s="220"/>
      <c r="HR10" s="220"/>
      <c r="HS10" s="220"/>
      <c r="HT10" s="220"/>
      <c r="HU10" s="220"/>
      <c r="HV10" s="220"/>
      <c r="HW10" s="220"/>
      <c r="HX10" s="220"/>
      <c r="HY10" s="220"/>
      <c r="HZ10" s="220"/>
      <c r="IA10" s="220"/>
      <c r="IB10" s="220"/>
      <c r="IC10" s="220"/>
    </row>
    <row r="11" s="219" customFormat="1" ht="36" customHeight="1" spans="1:252">
      <c r="A11" s="429" t="s">
        <v>319</v>
      </c>
      <c r="B11" s="430">
        <f>B12+B13</f>
        <v>34</v>
      </c>
      <c r="C11" s="430"/>
      <c r="D11" s="253"/>
      <c r="ID11" s="414"/>
      <c r="IE11" s="414"/>
      <c r="IF11" s="414"/>
      <c r="IG11" s="414"/>
      <c r="IH11" s="414"/>
      <c r="II11" s="414"/>
      <c r="IJ11" s="414"/>
      <c r="IK11" s="414"/>
      <c r="IL11" s="414"/>
      <c r="IM11" s="414"/>
      <c r="IN11" s="414"/>
      <c r="IO11" s="414"/>
      <c r="IP11" s="414"/>
      <c r="IQ11" s="414"/>
      <c r="IR11" s="414"/>
    </row>
    <row r="12" s="405" customFormat="1" ht="36" customHeight="1" spans="1:252">
      <c r="A12" s="431" t="s">
        <v>1116</v>
      </c>
      <c r="B12" s="432">
        <v>34</v>
      </c>
      <c r="C12" s="432"/>
      <c r="D12" s="251"/>
      <c r="ID12" s="407"/>
      <c r="IE12" s="407"/>
      <c r="IF12" s="407"/>
      <c r="IG12" s="407"/>
      <c r="IH12" s="407"/>
      <c r="II12" s="407"/>
      <c r="IJ12" s="407"/>
      <c r="IK12" s="407"/>
      <c r="IL12" s="407"/>
      <c r="IM12" s="407"/>
      <c r="IN12" s="407"/>
      <c r="IO12" s="407"/>
      <c r="IP12" s="407"/>
      <c r="IQ12" s="407"/>
      <c r="IR12" s="407"/>
    </row>
    <row r="13" s="406" customFormat="1" ht="36" customHeight="1" spans="1:252">
      <c r="A13" s="431" t="s">
        <v>326</v>
      </c>
      <c r="B13" s="432"/>
      <c r="C13" s="432"/>
      <c r="D13" s="444"/>
      <c r="E13" s="419"/>
      <c r="F13" s="41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c r="AM13" s="419"/>
      <c r="AN13" s="419"/>
      <c r="AO13" s="419"/>
      <c r="AP13" s="419"/>
      <c r="AQ13" s="419"/>
      <c r="AR13" s="419"/>
      <c r="AS13" s="419"/>
      <c r="AT13" s="419"/>
      <c r="AU13" s="419"/>
      <c r="AV13" s="419"/>
      <c r="AW13" s="419"/>
      <c r="AX13" s="419"/>
      <c r="AY13" s="419"/>
      <c r="AZ13" s="419"/>
      <c r="BA13" s="419"/>
      <c r="BB13" s="419"/>
      <c r="BC13" s="419"/>
      <c r="BD13" s="419"/>
      <c r="BE13" s="419"/>
      <c r="BF13" s="419"/>
      <c r="BG13" s="419"/>
      <c r="BH13" s="419"/>
      <c r="BI13" s="419"/>
      <c r="BJ13" s="419"/>
      <c r="BK13" s="419"/>
      <c r="BL13" s="419"/>
      <c r="BM13" s="419"/>
      <c r="BN13" s="419"/>
      <c r="BO13" s="419"/>
      <c r="BP13" s="419"/>
      <c r="BQ13" s="419"/>
      <c r="BR13" s="419"/>
      <c r="BS13" s="419"/>
      <c r="BT13" s="419"/>
      <c r="BU13" s="419"/>
      <c r="BV13" s="419"/>
      <c r="BW13" s="419"/>
      <c r="BX13" s="419"/>
      <c r="BY13" s="419"/>
      <c r="BZ13" s="419"/>
      <c r="CA13" s="419"/>
      <c r="CB13" s="419"/>
      <c r="CC13" s="419"/>
      <c r="CD13" s="419"/>
      <c r="CE13" s="419"/>
      <c r="CF13" s="419"/>
      <c r="CG13" s="419"/>
      <c r="CH13" s="419"/>
      <c r="CI13" s="419"/>
      <c r="CJ13" s="419"/>
      <c r="CK13" s="419"/>
      <c r="CL13" s="419"/>
      <c r="CM13" s="419"/>
      <c r="CN13" s="419"/>
      <c r="CO13" s="419"/>
      <c r="CP13" s="419"/>
      <c r="CQ13" s="419"/>
      <c r="CR13" s="419"/>
      <c r="CS13" s="419"/>
      <c r="CT13" s="419"/>
      <c r="CU13" s="419"/>
      <c r="CV13" s="419"/>
      <c r="CW13" s="419"/>
      <c r="CX13" s="419"/>
      <c r="CY13" s="419"/>
      <c r="CZ13" s="419"/>
      <c r="DA13" s="419"/>
      <c r="DB13" s="419"/>
      <c r="DC13" s="419"/>
      <c r="DD13" s="419"/>
      <c r="DE13" s="419"/>
      <c r="DF13" s="419"/>
      <c r="DG13" s="419"/>
      <c r="DH13" s="419"/>
      <c r="DI13" s="419"/>
      <c r="DJ13" s="419"/>
      <c r="DK13" s="419"/>
      <c r="DL13" s="419"/>
      <c r="DM13" s="419"/>
      <c r="DN13" s="419"/>
      <c r="DO13" s="419"/>
      <c r="DP13" s="419"/>
      <c r="DQ13" s="419"/>
      <c r="DR13" s="419"/>
      <c r="DS13" s="419"/>
      <c r="DT13" s="419"/>
      <c r="DU13" s="419"/>
      <c r="DV13" s="419"/>
      <c r="DW13" s="419"/>
      <c r="DX13" s="419"/>
      <c r="DY13" s="419"/>
      <c r="DZ13" s="419"/>
      <c r="EA13" s="419"/>
      <c r="EB13" s="419"/>
      <c r="EC13" s="419"/>
      <c r="ED13" s="419"/>
      <c r="EE13" s="419"/>
      <c r="EF13" s="419"/>
      <c r="EG13" s="419"/>
      <c r="EH13" s="419"/>
      <c r="EI13" s="419"/>
      <c r="EJ13" s="419"/>
      <c r="EK13" s="419"/>
      <c r="EL13" s="419"/>
      <c r="EM13" s="419"/>
      <c r="EN13" s="419"/>
      <c r="EO13" s="419"/>
      <c r="EP13" s="419"/>
      <c r="EQ13" s="419"/>
      <c r="ER13" s="419"/>
      <c r="ES13" s="419"/>
      <c r="ET13" s="419"/>
      <c r="EU13" s="419"/>
      <c r="EV13" s="419"/>
      <c r="EW13" s="419"/>
      <c r="EX13" s="419"/>
      <c r="EY13" s="419"/>
      <c r="EZ13" s="419"/>
      <c r="FA13" s="419"/>
      <c r="FB13" s="419"/>
      <c r="FC13" s="419"/>
      <c r="FD13" s="419"/>
      <c r="FE13" s="419"/>
      <c r="FF13" s="419"/>
      <c r="FG13" s="419"/>
      <c r="FH13" s="419"/>
      <c r="FI13" s="419"/>
      <c r="FJ13" s="419"/>
      <c r="FK13" s="419"/>
      <c r="FL13" s="419"/>
      <c r="FM13" s="419"/>
      <c r="FN13" s="419"/>
      <c r="FO13" s="419"/>
      <c r="FP13" s="419"/>
      <c r="FQ13" s="419"/>
      <c r="FR13" s="419"/>
      <c r="FS13" s="419"/>
      <c r="FT13" s="419"/>
      <c r="FU13" s="419"/>
      <c r="FV13" s="419"/>
      <c r="FW13" s="419"/>
      <c r="FX13" s="419"/>
      <c r="FY13" s="419"/>
      <c r="FZ13" s="419"/>
      <c r="GA13" s="419"/>
      <c r="GB13" s="419"/>
      <c r="GC13" s="419"/>
      <c r="GD13" s="419"/>
      <c r="GE13" s="419"/>
      <c r="GF13" s="419"/>
      <c r="GG13" s="419"/>
      <c r="GH13" s="419"/>
      <c r="GI13" s="419"/>
      <c r="GJ13" s="419"/>
      <c r="GK13" s="419"/>
      <c r="GL13" s="419"/>
      <c r="GM13" s="419"/>
      <c r="GN13" s="419"/>
      <c r="GO13" s="419"/>
      <c r="GP13" s="419"/>
      <c r="GQ13" s="419"/>
      <c r="GR13" s="419"/>
      <c r="GS13" s="419"/>
      <c r="GT13" s="419"/>
      <c r="GU13" s="419"/>
      <c r="GV13" s="419"/>
      <c r="GW13" s="419"/>
      <c r="GX13" s="419"/>
      <c r="GY13" s="419"/>
      <c r="GZ13" s="419"/>
      <c r="HA13" s="419"/>
      <c r="HB13" s="419"/>
      <c r="HC13" s="419"/>
      <c r="HD13" s="419"/>
      <c r="HE13" s="419"/>
      <c r="HF13" s="419"/>
      <c r="HG13" s="419"/>
      <c r="HH13" s="419"/>
      <c r="HI13" s="419"/>
      <c r="HJ13" s="419"/>
      <c r="HK13" s="419"/>
      <c r="HL13" s="419"/>
      <c r="HM13" s="419"/>
      <c r="HN13" s="419"/>
      <c r="HO13" s="419"/>
      <c r="HP13" s="419"/>
      <c r="HQ13" s="419"/>
      <c r="HR13" s="419"/>
      <c r="HS13" s="419"/>
      <c r="HT13" s="419"/>
      <c r="HU13" s="419"/>
      <c r="HV13" s="419"/>
      <c r="HW13" s="419"/>
      <c r="HX13" s="419"/>
      <c r="HY13" s="419"/>
      <c r="HZ13" s="419"/>
      <c r="IA13" s="419"/>
      <c r="IB13" s="419"/>
      <c r="IC13" s="419"/>
    </row>
    <row r="14" s="414" customFormat="1" ht="36" customHeight="1" spans="1:252">
      <c r="A14" s="430" t="s">
        <v>327</v>
      </c>
      <c r="B14" s="430">
        <f>B11+B10</f>
        <v>34</v>
      </c>
      <c r="C14" s="430"/>
      <c r="D14" s="253"/>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19"/>
      <c r="BS14" s="219"/>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19"/>
      <c r="CT14" s="219"/>
      <c r="CU14" s="219"/>
      <c r="CV14" s="219"/>
      <c r="CW14" s="219"/>
      <c r="CX14" s="219"/>
      <c r="CY14" s="219"/>
      <c r="CZ14" s="219"/>
      <c r="DA14" s="219"/>
      <c r="DB14" s="219"/>
      <c r="DC14" s="219"/>
      <c r="DD14" s="219"/>
      <c r="DE14" s="219"/>
      <c r="DF14" s="219"/>
      <c r="DG14" s="219"/>
      <c r="DH14" s="219"/>
      <c r="DI14" s="219"/>
      <c r="DJ14" s="219"/>
      <c r="DK14" s="219"/>
      <c r="DL14" s="219"/>
      <c r="DM14" s="219"/>
      <c r="DN14" s="219"/>
      <c r="DO14" s="219"/>
      <c r="DP14" s="219"/>
      <c r="DQ14" s="219"/>
      <c r="DR14" s="219"/>
      <c r="DS14" s="219"/>
      <c r="DT14" s="219"/>
      <c r="DU14" s="219"/>
      <c r="DV14" s="219"/>
      <c r="DW14" s="219"/>
      <c r="DX14" s="219"/>
      <c r="DY14" s="219"/>
      <c r="DZ14" s="219"/>
      <c r="EA14" s="219"/>
      <c r="EB14" s="219"/>
      <c r="EC14" s="219"/>
      <c r="ED14" s="219"/>
      <c r="EE14" s="219"/>
      <c r="EF14" s="219"/>
      <c r="EG14" s="219"/>
      <c r="EH14" s="219"/>
      <c r="EI14" s="219"/>
      <c r="EJ14" s="219"/>
      <c r="EK14" s="219"/>
      <c r="EL14" s="219"/>
      <c r="EM14" s="219"/>
      <c r="EN14" s="219"/>
      <c r="EO14" s="219"/>
      <c r="EP14" s="219"/>
      <c r="EQ14" s="219"/>
      <c r="ER14" s="219"/>
      <c r="ES14" s="219"/>
      <c r="ET14" s="219"/>
      <c r="EU14" s="219"/>
      <c r="EV14" s="219"/>
      <c r="EW14" s="219"/>
      <c r="EX14" s="219"/>
      <c r="EY14" s="219"/>
      <c r="EZ14" s="219"/>
      <c r="FA14" s="219"/>
      <c r="FB14" s="219"/>
      <c r="FC14" s="219"/>
      <c r="FD14" s="219"/>
      <c r="FE14" s="219"/>
      <c r="FF14" s="219"/>
      <c r="FG14" s="219"/>
      <c r="FH14" s="219"/>
      <c r="FI14" s="219"/>
      <c r="FJ14" s="219"/>
      <c r="FK14" s="219"/>
      <c r="FL14" s="219"/>
      <c r="FM14" s="219"/>
      <c r="FN14" s="219"/>
      <c r="FO14" s="219"/>
      <c r="FP14" s="219"/>
      <c r="FQ14" s="219"/>
      <c r="FR14" s="219"/>
      <c r="FS14" s="219"/>
      <c r="FT14" s="219"/>
      <c r="FU14" s="219"/>
      <c r="FV14" s="219"/>
      <c r="FW14" s="219"/>
      <c r="FX14" s="219"/>
      <c r="FY14" s="219"/>
      <c r="FZ14" s="219"/>
      <c r="GA14" s="219"/>
      <c r="GB14" s="219"/>
      <c r="GC14" s="219"/>
      <c r="GD14" s="219"/>
      <c r="GE14" s="219"/>
      <c r="GF14" s="219"/>
      <c r="GG14" s="219"/>
      <c r="GH14" s="219"/>
      <c r="GI14" s="219"/>
      <c r="GJ14" s="219"/>
      <c r="GK14" s="219"/>
      <c r="GL14" s="219"/>
      <c r="GM14" s="219"/>
      <c r="GN14" s="219"/>
      <c r="GO14" s="219"/>
      <c r="GP14" s="219"/>
      <c r="GQ14" s="219"/>
      <c r="GR14" s="219"/>
      <c r="GS14" s="219"/>
      <c r="GT14" s="219"/>
      <c r="GU14" s="219"/>
      <c r="GV14" s="219"/>
      <c r="GW14" s="219"/>
      <c r="GX14" s="219"/>
      <c r="GY14" s="219"/>
      <c r="GZ14" s="219"/>
      <c r="HA14" s="219"/>
      <c r="HB14" s="219"/>
      <c r="HC14" s="219"/>
      <c r="HD14" s="219"/>
      <c r="HE14" s="219"/>
      <c r="HF14" s="219"/>
      <c r="HG14" s="219"/>
      <c r="HH14" s="219"/>
      <c r="HI14" s="219"/>
      <c r="HJ14" s="219"/>
      <c r="HK14" s="219"/>
      <c r="HL14" s="219"/>
      <c r="HM14" s="219"/>
      <c r="HN14" s="219"/>
      <c r="HO14" s="219"/>
      <c r="HP14" s="219"/>
      <c r="HQ14" s="219"/>
      <c r="HR14" s="219"/>
      <c r="HS14" s="219"/>
      <c r="HT14" s="219"/>
      <c r="HU14" s="219"/>
      <c r="HV14" s="219"/>
      <c r="HW14" s="219"/>
      <c r="HX14" s="219"/>
      <c r="HY14" s="219"/>
      <c r="HZ14" s="219"/>
      <c r="IA14" s="219"/>
      <c r="IB14" s="219"/>
      <c r="IC14" s="219"/>
    </row>
    <row r="15" s="405" customFormat="1" ht="37" customHeight="1" spans="1:252">
      <c r="A15" s="421" t="s">
        <v>1295</v>
      </c>
      <c r="B15" s="421"/>
      <c r="C15" s="421"/>
      <c r="D15" s="421"/>
      <c r="ID15" s="407"/>
      <c r="IE15" s="407"/>
      <c r="IF15" s="407"/>
      <c r="IG15" s="407"/>
      <c r="IH15" s="407"/>
      <c r="II15" s="407"/>
      <c r="IJ15" s="407"/>
      <c r="IK15" s="407"/>
      <c r="IL15" s="407"/>
      <c r="IM15" s="407"/>
      <c r="IN15" s="407"/>
      <c r="IO15" s="407"/>
      <c r="IP15" s="407"/>
      <c r="IQ15" s="407"/>
      <c r="IR15" s="407"/>
    </row>
    <row r="16" s="405" customFormat="1" spans="1:252">
      <c r="D16" s="440"/>
      <c r="ID16" s="407"/>
      <c r="IE16" s="407"/>
      <c r="IF16" s="407"/>
      <c r="IG16" s="407"/>
      <c r="IH16" s="407"/>
      <c r="II16" s="407"/>
      <c r="IJ16" s="407"/>
      <c r="IK16" s="407"/>
      <c r="IL16" s="407"/>
      <c r="IM16" s="407"/>
      <c r="IN16" s="407"/>
      <c r="IO16" s="407"/>
      <c r="IP16" s="407"/>
      <c r="IQ16" s="407"/>
      <c r="IR16" s="407"/>
    </row>
    <row r="17" s="405" customFormat="1" spans="4:252">
      <c r="D17" s="440"/>
      <c r="ID17" s="407"/>
      <c r="IE17" s="407"/>
      <c r="IF17" s="407"/>
      <c r="IG17" s="407"/>
      <c r="IH17" s="407"/>
      <c r="II17" s="407"/>
      <c r="IJ17" s="407"/>
      <c r="IK17" s="407"/>
      <c r="IL17" s="407"/>
      <c r="IM17" s="407"/>
      <c r="IN17" s="407"/>
      <c r="IO17" s="407"/>
      <c r="IP17" s="407"/>
      <c r="IQ17" s="407"/>
      <c r="IR17" s="407"/>
    </row>
    <row r="18" s="405" customFormat="1" spans="4:252">
      <c r="D18" s="440"/>
      <c r="ID18" s="407"/>
      <c r="IE18" s="407"/>
      <c r="IF18" s="407"/>
      <c r="IG18" s="407"/>
      <c r="IH18" s="407"/>
      <c r="II18" s="407"/>
      <c r="IJ18" s="407"/>
      <c r="IK18" s="407"/>
      <c r="IL18" s="407"/>
      <c r="IM18" s="407"/>
      <c r="IN18" s="407"/>
      <c r="IO18" s="407"/>
      <c r="IP18" s="407"/>
      <c r="IQ18" s="407"/>
      <c r="IR18" s="407"/>
    </row>
    <row r="19" s="405" customFormat="1" spans="4:252">
      <c r="D19" s="440"/>
      <c r="ID19" s="407"/>
      <c r="IE19" s="407"/>
      <c r="IF19" s="407"/>
      <c r="IG19" s="407"/>
      <c r="IH19" s="407"/>
      <c r="II19" s="407"/>
      <c r="IJ19" s="407"/>
      <c r="IK19" s="407"/>
      <c r="IL19" s="407"/>
      <c r="IM19" s="407"/>
      <c r="IN19" s="407"/>
      <c r="IO19" s="407"/>
      <c r="IP19" s="407"/>
      <c r="IQ19" s="407"/>
      <c r="IR19" s="407"/>
    </row>
    <row r="20" s="405" customFormat="1" spans="4:252">
      <c r="D20" s="440"/>
      <c r="ID20" s="407"/>
      <c r="IE20" s="407"/>
      <c r="IF20" s="407"/>
      <c r="IG20" s="407"/>
      <c r="IH20" s="407"/>
      <c r="II20" s="407"/>
      <c r="IJ20" s="407"/>
      <c r="IK20" s="407"/>
      <c r="IL20" s="407"/>
      <c r="IM20" s="407"/>
      <c r="IN20" s="407"/>
      <c r="IO20" s="407"/>
      <c r="IP20" s="407"/>
      <c r="IQ20" s="407"/>
      <c r="IR20" s="407"/>
    </row>
    <row r="21" s="405" customFormat="1" spans="4:252">
      <c r="D21" s="440"/>
      <c r="ID21" s="407"/>
      <c r="IE21" s="407"/>
      <c r="IF21" s="407"/>
      <c r="IG21" s="407"/>
      <c r="IH21" s="407"/>
      <c r="II21" s="407"/>
      <c r="IJ21" s="407"/>
      <c r="IK21" s="407"/>
      <c r="IL21" s="407"/>
      <c r="IM21" s="407"/>
      <c r="IN21" s="407"/>
      <c r="IO21" s="407"/>
      <c r="IP21" s="407"/>
      <c r="IQ21" s="407"/>
      <c r="IR21" s="407"/>
    </row>
    <row r="22" s="405" customFormat="1" spans="4:252">
      <c r="D22" s="440"/>
      <c r="ID22" s="407"/>
      <c r="IE22" s="407"/>
      <c r="IF22" s="407"/>
      <c r="IG22" s="407"/>
      <c r="IH22" s="407"/>
      <c r="II22" s="407"/>
      <c r="IJ22" s="407"/>
      <c r="IK22" s="407"/>
      <c r="IL22" s="407"/>
      <c r="IM22" s="407"/>
      <c r="IN22" s="407"/>
      <c r="IO22" s="407"/>
      <c r="IP22" s="407"/>
      <c r="IQ22" s="407"/>
      <c r="IR22" s="407"/>
    </row>
    <row r="23" s="405" customFormat="1" spans="4:252">
      <c r="D23" s="440"/>
      <c r="ID23" s="407"/>
      <c r="IE23" s="407"/>
      <c r="IF23" s="407"/>
      <c r="IG23" s="407"/>
      <c r="IH23" s="407"/>
      <c r="II23" s="407"/>
      <c r="IJ23" s="407"/>
      <c r="IK23" s="407"/>
      <c r="IL23" s="407"/>
      <c r="IM23" s="407"/>
      <c r="IN23" s="407"/>
      <c r="IO23" s="407"/>
      <c r="IP23" s="407"/>
      <c r="IQ23" s="407"/>
      <c r="IR23" s="407"/>
    </row>
    <row r="24" s="405" customFormat="1" spans="4:252">
      <c r="D24" s="440"/>
      <c r="ID24" s="407"/>
      <c r="IE24" s="407"/>
      <c r="IF24" s="407"/>
      <c r="IG24" s="407"/>
      <c r="IH24" s="407"/>
      <c r="II24" s="407"/>
      <c r="IJ24" s="407"/>
      <c r="IK24" s="407"/>
      <c r="IL24" s="407"/>
      <c r="IM24" s="407"/>
      <c r="IN24" s="407"/>
      <c r="IO24" s="407"/>
      <c r="IP24" s="407"/>
      <c r="IQ24" s="407"/>
      <c r="IR24" s="407"/>
    </row>
    <row r="25" s="405" customFormat="1" spans="4:252">
      <c r="D25" s="440"/>
      <c r="ID25" s="407"/>
      <c r="IE25" s="407"/>
      <c r="IF25" s="407"/>
      <c r="IG25" s="407"/>
      <c r="IH25" s="407"/>
      <c r="II25" s="407"/>
      <c r="IJ25" s="407"/>
      <c r="IK25" s="407"/>
      <c r="IL25" s="407"/>
      <c r="IM25" s="407"/>
      <c r="IN25" s="407"/>
      <c r="IO25" s="407"/>
      <c r="IP25" s="407"/>
      <c r="IQ25" s="407"/>
      <c r="IR25" s="407"/>
    </row>
    <row r="26" s="405" customFormat="1" spans="4:252">
      <c r="D26" s="440"/>
      <c r="ID26" s="407"/>
      <c r="IE26" s="407"/>
      <c r="IF26" s="407"/>
      <c r="IG26" s="407"/>
      <c r="IH26" s="407"/>
      <c r="II26" s="407"/>
      <c r="IJ26" s="407"/>
      <c r="IK26" s="407"/>
      <c r="IL26" s="407"/>
      <c r="IM26" s="407"/>
      <c r="IN26" s="407"/>
      <c r="IO26" s="407"/>
      <c r="IP26" s="407"/>
      <c r="IQ26" s="407"/>
      <c r="IR26" s="407"/>
    </row>
    <row r="27" s="405" customFormat="1" spans="4:252">
      <c r="D27" s="440"/>
      <c r="ID27" s="407"/>
      <c r="IE27" s="407"/>
      <c r="IF27" s="407"/>
      <c r="IG27" s="407"/>
      <c r="IH27" s="407"/>
      <c r="II27" s="407"/>
      <c r="IJ27" s="407"/>
      <c r="IK27" s="407"/>
      <c r="IL27" s="407"/>
      <c r="IM27" s="407"/>
      <c r="IN27" s="407"/>
      <c r="IO27" s="407"/>
      <c r="IP27" s="407"/>
      <c r="IQ27" s="407"/>
      <c r="IR27" s="407"/>
    </row>
    <row r="28" s="405" customFormat="1" spans="4:252">
      <c r="D28" s="440"/>
      <c r="ID28" s="407"/>
      <c r="IE28" s="407"/>
      <c r="IF28" s="407"/>
      <c r="IG28" s="407"/>
      <c r="IH28" s="407"/>
      <c r="II28" s="407"/>
      <c r="IJ28" s="407"/>
      <c r="IK28" s="407"/>
      <c r="IL28" s="407"/>
      <c r="IM28" s="407"/>
      <c r="IN28" s="407"/>
      <c r="IO28" s="407"/>
      <c r="IP28" s="407"/>
      <c r="IQ28" s="407"/>
      <c r="IR28" s="407"/>
    </row>
    <row r="29" s="405" customFormat="1" spans="4:252">
      <c r="D29" s="440"/>
      <c r="ID29" s="407"/>
      <c r="IE29" s="407"/>
      <c r="IF29" s="407"/>
      <c r="IG29" s="407"/>
      <c r="IH29" s="407"/>
      <c r="II29" s="407"/>
      <c r="IJ29" s="407"/>
      <c r="IK29" s="407"/>
      <c r="IL29" s="407"/>
      <c r="IM29" s="407"/>
      <c r="IN29" s="407"/>
      <c r="IO29" s="407"/>
      <c r="IP29" s="407"/>
      <c r="IQ29" s="407"/>
      <c r="IR29" s="407"/>
    </row>
    <row r="30" s="405" customFormat="1" spans="4:252">
      <c r="D30" s="440"/>
      <c r="ID30" s="407"/>
      <c r="IE30" s="407"/>
      <c r="IF30" s="407"/>
      <c r="IG30" s="407"/>
      <c r="IH30" s="407"/>
      <c r="II30" s="407"/>
      <c r="IJ30" s="407"/>
      <c r="IK30" s="407"/>
      <c r="IL30" s="407"/>
      <c r="IM30" s="407"/>
      <c r="IN30" s="407"/>
      <c r="IO30" s="407"/>
      <c r="IP30" s="407"/>
      <c r="IQ30" s="407"/>
      <c r="IR30" s="407"/>
    </row>
    <row r="31" s="405" customFormat="1" spans="4:252">
      <c r="D31" s="440"/>
      <c r="ID31" s="407"/>
      <c r="IE31" s="407"/>
      <c r="IF31" s="407"/>
      <c r="IG31" s="407"/>
      <c r="IH31" s="407"/>
      <c r="II31" s="407"/>
      <c r="IJ31" s="407"/>
      <c r="IK31" s="407"/>
      <c r="IL31" s="407"/>
      <c r="IM31" s="407"/>
      <c r="IN31" s="407"/>
      <c r="IO31" s="407"/>
      <c r="IP31" s="407"/>
      <c r="IQ31" s="407"/>
      <c r="IR31" s="407"/>
    </row>
    <row r="32" s="405" customFormat="1" spans="4:252">
      <c r="D32" s="440"/>
      <c r="ID32" s="407"/>
      <c r="IE32" s="407"/>
      <c r="IF32" s="407"/>
      <c r="IG32" s="407"/>
      <c r="IH32" s="407"/>
      <c r="II32" s="407"/>
      <c r="IJ32" s="407"/>
      <c r="IK32" s="407"/>
      <c r="IL32" s="407"/>
      <c r="IM32" s="407"/>
      <c r="IN32" s="407"/>
      <c r="IO32" s="407"/>
      <c r="IP32" s="407"/>
      <c r="IQ32" s="407"/>
      <c r="IR32" s="407"/>
    </row>
    <row r="33" s="405" customFormat="1" spans="4:252">
      <c r="D33" s="440"/>
      <c r="ID33" s="407"/>
      <c r="IE33" s="407"/>
      <c r="IF33" s="407"/>
      <c r="IG33" s="407"/>
      <c r="IH33" s="407"/>
      <c r="II33" s="407"/>
      <c r="IJ33" s="407"/>
      <c r="IK33" s="407"/>
      <c r="IL33" s="407"/>
      <c r="IM33" s="407"/>
      <c r="IN33" s="407"/>
      <c r="IO33" s="407"/>
      <c r="IP33" s="407"/>
      <c r="IQ33" s="407"/>
      <c r="IR33" s="407"/>
    </row>
    <row r="34" s="405" customFormat="1" spans="4:252">
      <c r="D34" s="440"/>
      <c r="ID34" s="407"/>
      <c r="IE34" s="407"/>
      <c r="IF34" s="407"/>
      <c r="IG34" s="407"/>
      <c r="IH34" s="407"/>
      <c r="II34" s="407"/>
      <c r="IJ34" s="407"/>
      <c r="IK34" s="407"/>
      <c r="IL34" s="407"/>
      <c r="IM34" s="407"/>
      <c r="IN34" s="407"/>
      <c r="IO34" s="407"/>
      <c r="IP34" s="407"/>
      <c r="IQ34" s="407"/>
      <c r="IR34" s="407"/>
    </row>
    <row r="35" s="405" customFormat="1" spans="4:252">
      <c r="D35" s="440"/>
      <c r="ID35" s="407"/>
      <c r="IE35" s="407"/>
      <c r="IF35" s="407"/>
      <c r="IG35" s="407"/>
      <c r="IH35" s="407"/>
      <c r="II35" s="407"/>
      <c r="IJ35" s="407"/>
      <c r="IK35" s="407"/>
      <c r="IL35" s="407"/>
      <c r="IM35" s="407"/>
      <c r="IN35" s="407"/>
      <c r="IO35" s="407"/>
      <c r="IP35" s="407"/>
      <c r="IQ35" s="407"/>
      <c r="IR35" s="407"/>
    </row>
    <row r="36" s="405" customFormat="1" spans="4:252">
      <c r="D36" s="440"/>
      <c r="ID36" s="407"/>
      <c r="IE36" s="407"/>
      <c r="IF36" s="407"/>
      <c r="IG36" s="407"/>
      <c r="IH36" s="407"/>
      <c r="II36" s="407"/>
      <c r="IJ36" s="407"/>
      <c r="IK36" s="407"/>
      <c r="IL36" s="407"/>
      <c r="IM36" s="407"/>
      <c r="IN36" s="407"/>
      <c r="IO36" s="407"/>
      <c r="IP36" s="407"/>
      <c r="IQ36" s="407"/>
      <c r="IR36" s="407"/>
    </row>
    <row r="37" s="405" customFormat="1" spans="4:252">
      <c r="D37" s="440"/>
      <c r="ID37" s="407"/>
      <c r="IE37" s="407"/>
      <c r="IF37" s="407"/>
      <c r="IG37" s="407"/>
      <c r="IH37" s="407"/>
      <c r="II37" s="407"/>
      <c r="IJ37" s="407"/>
      <c r="IK37" s="407"/>
      <c r="IL37" s="407"/>
      <c r="IM37" s="407"/>
      <c r="IN37" s="407"/>
      <c r="IO37" s="407"/>
      <c r="IP37" s="407"/>
      <c r="IQ37" s="407"/>
      <c r="IR37" s="407"/>
    </row>
    <row r="38" s="405" customFormat="1" spans="4:252">
      <c r="D38" s="440"/>
      <c r="ID38" s="407"/>
      <c r="IE38" s="407"/>
      <c r="IF38" s="407"/>
      <c r="IG38" s="407"/>
      <c r="IH38" s="407"/>
      <c r="II38" s="407"/>
      <c r="IJ38" s="407"/>
      <c r="IK38" s="407"/>
      <c r="IL38" s="407"/>
      <c r="IM38" s="407"/>
      <c r="IN38" s="407"/>
      <c r="IO38" s="407"/>
      <c r="IP38" s="407"/>
      <c r="IQ38" s="407"/>
      <c r="IR38" s="407"/>
    </row>
    <row r="39" s="405" customFormat="1" spans="4:252">
      <c r="D39" s="440"/>
      <c r="ID39" s="407"/>
      <c r="IE39" s="407"/>
      <c r="IF39" s="407"/>
      <c r="IG39" s="407"/>
      <c r="IH39" s="407"/>
      <c r="II39" s="407"/>
      <c r="IJ39" s="407"/>
      <c r="IK39" s="407"/>
      <c r="IL39" s="407"/>
      <c r="IM39" s="407"/>
      <c r="IN39" s="407"/>
      <c r="IO39" s="407"/>
      <c r="IP39" s="407"/>
      <c r="IQ39" s="407"/>
      <c r="IR39" s="407"/>
    </row>
    <row r="40" s="405" customFormat="1" spans="4:252">
      <c r="D40" s="440"/>
      <c r="ID40" s="407"/>
      <c r="IE40" s="407"/>
      <c r="IF40" s="407"/>
      <c r="IG40" s="407"/>
      <c r="IH40" s="407"/>
      <c r="II40" s="407"/>
      <c r="IJ40" s="407"/>
      <c r="IK40" s="407"/>
      <c r="IL40" s="407"/>
      <c r="IM40" s="407"/>
      <c r="IN40" s="407"/>
      <c r="IO40" s="407"/>
      <c r="IP40" s="407"/>
      <c r="IQ40" s="407"/>
      <c r="IR40" s="407"/>
    </row>
    <row r="41" s="405" customFormat="1" spans="4:252">
      <c r="D41" s="440"/>
      <c r="ID41" s="407"/>
      <c r="IE41" s="407"/>
      <c r="IF41" s="407"/>
      <c r="IG41" s="407"/>
      <c r="IH41" s="407"/>
      <c r="II41" s="407"/>
      <c r="IJ41" s="407"/>
      <c r="IK41" s="407"/>
      <c r="IL41" s="407"/>
      <c r="IM41" s="407"/>
      <c r="IN41" s="407"/>
      <c r="IO41" s="407"/>
      <c r="IP41" s="407"/>
      <c r="IQ41" s="407"/>
      <c r="IR41" s="407"/>
    </row>
    <row r="42" s="405" customFormat="1" spans="4:252">
      <c r="D42" s="440"/>
      <c r="ID42" s="407"/>
      <c r="IE42" s="407"/>
      <c r="IF42" s="407"/>
      <c r="IG42" s="407"/>
      <c r="IH42" s="407"/>
      <c r="II42" s="407"/>
      <c r="IJ42" s="407"/>
      <c r="IK42" s="407"/>
      <c r="IL42" s="407"/>
      <c r="IM42" s="407"/>
      <c r="IN42" s="407"/>
      <c r="IO42" s="407"/>
      <c r="IP42" s="407"/>
      <c r="IQ42" s="407"/>
      <c r="IR42" s="407"/>
    </row>
    <row r="43" s="405" customFormat="1" spans="4:252">
      <c r="D43" s="440"/>
      <c r="ID43" s="407"/>
      <c r="IE43" s="407"/>
      <c r="IF43" s="407"/>
      <c r="IG43" s="407"/>
      <c r="IH43" s="407"/>
      <c r="II43" s="407"/>
      <c r="IJ43" s="407"/>
      <c r="IK43" s="407"/>
      <c r="IL43" s="407"/>
      <c r="IM43" s="407"/>
      <c r="IN43" s="407"/>
      <c r="IO43" s="407"/>
      <c r="IP43" s="407"/>
      <c r="IQ43" s="407"/>
      <c r="IR43" s="407"/>
    </row>
    <row r="44" s="405" customFormat="1" spans="4:252">
      <c r="D44" s="440"/>
      <c r="ID44" s="407"/>
      <c r="IE44" s="407"/>
      <c r="IF44" s="407"/>
      <c r="IG44" s="407"/>
      <c r="IH44" s="407"/>
      <c r="II44" s="407"/>
      <c r="IJ44" s="407"/>
      <c r="IK44" s="407"/>
      <c r="IL44" s="407"/>
      <c r="IM44" s="407"/>
      <c r="IN44" s="407"/>
      <c r="IO44" s="407"/>
      <c r="IP44" s="407"/>
      <c r="IQ44" s="407"/>
      <c r="IR44" s="407"/>
    </row>
    <row r="45" s="405" customFormat="1" spans="4:252">
      <c r="D45" s="440"/>
      <c r="ID45" s="407"/>
      <c r="IE45" s="407"/>
      <c r="IF45" s="407"/>
      <c r="IG45" s="407"/>
      <c r="IH45" s="407"/>
      <c r="II45" s="407"/>
      <c r="IJ45" s="407"/>
      <c r="IK45" s="407"/>
      <c r="IL45" s="407"/>
      <c r="IM45" s="407"/>
      <c r="IN45" s="407"/>
      <c r="IO45" s="407"/>
      <c r="IP45" s="407"/>
      <c r="IQ45" s="407"/>
      <c r="IR45" s="407"/>
    </row>
    <row r="46" s="405" customFormat="1" spans="4:252">
      <c r="D46" s="440"/>
      <c r="ID46" s="407"/>
      <c r="IE46" s="407"/>
      <c r="IF46" s="407"/>
      <c r="IG46" s="407"/>
      <c r="IH46" s="407"/>
      <c r="II46" s="407"/>
      <c r="IJ46" s="407"/>
      <c r="IK46" s="407"/>
      <c r="IL46" s="407"/>
      <c r="IM46" s="407"/>
      <c r="IN46" s="407"/>
      <c r="IO46" s="407"/>
      <c r="IP46" s="407"/>
      <c r="IQ46" s="407"/>
      <c r="IR46" s="407"/>
    </row>
    <row r="47" s="405" customFormat="1" spans="4:252">
      <c r="D47" s="440"/>
      <c r="ID47" s="407"/>
      <c r="IE47" s="407"/>
      <c r="IF47" s="407"/>
      <c r="IG47" s="407"/>
      <c r="IH47" s="407"/>
      <c r="II47" s="407"/>
      <c r="IJ47" s="407"/>
      <c r="IK47" s="407"/>
      <c r="IL47" s="407"/>
      <c r="IM47" s="407"/>
      <c r="IN47" s="407"/>
      <c r="IO47" s="407"/>
      <c r="IP47" s="407"/>
      <c r="IQ47" s="407"/>
      <c r="IR47" s="407"/>
    </row>
    <row r="48" s="405" customFormat="1" spans="4:252">
      <c r="D48" s="440"/>
      <c r="ID48" s="407"/>
      <c r="IE48" s="407"/>
      <c r="IF48" s="407"/>
      <c r="IG48" s="407"/>
      <c r="IH48" s="407"/>
      <c r="II48" s="407"/>
      <c r="IJ48" s="407"/>
      <c r="IK48" s="407"/>
      <c r="IL48" s="407"/>
      <c r="IM48" s="407"/>
      <c r="IN48" s="407"/>
      <c r="IO48" s="407"/>
      <c r="IP48" s="407"/>
      <c r="IQ48" s="407"/>
      <c r="IR48" s="407"/>
    </row>
    <row r="49" s="405" customFormat="1" spans="4:252">
      <c r="D49" s="440"/>
      <c r="ID49" s="407"/>
      <c r="IE49" s="407"/>
      <c r="IF49" s="407"/>
      <c r="IG49" s="407"/>
      <c r="IH49" s="407"/>
      <c r="II49" s="407"/>
      <c r="IJ49" s="407"/>
      <c r="IK49" s="407"/>
      <c r="IL49" s="407"/>
      <c r="IM49" s="407"/>
      <c r="IN49" s="407"/>
      <c r="IO49" s="407"/>
      <c r="IP49" s="407"/>
      <c r="IQ49" s="407"/>
      <c r="IR49" s="407"/>
    </row>
    <row r="50" s="405" customFormat="1" spans="4:252">
      <c r="D50" s="440"/>
      <c r="ID50" s="407"/>
      <c r="IE50" s="407"/>
      <c r="IF50" s="407"/>
      <c r="IG50" s="407"/>
      <c r="IH50" s="407"/>
      <c r="II50" s="407"/>
      <c r="IJ50" s="407"/>
      <c r="IK50" s="407"/>
      <c r="IL50" s="407"/>
      <c r="IM50" s="407"/>
      <c r="IN50" s="407"/>
      <c r="IO50" s="407"/>
      <c r="IP50" s="407"/>
      <c r="IQ50" s="407"/>
      <c r="IR50" s="407"/>
    </row>
    <row r="51" s="405" customFormat="1" spans="4:252">
      <c r="D51" s="440"/>
      <c r="ID51" s="407"/>
      <c r="IE51" s="407"/>
      <c r="IF51" s="407"/>
      <c r="IG51" s="407"/>
      <c r="IH51" s="407"/>
      <c r="II51" s="407"/>
      <c r="IJ51" s="407"/>
      <c r="IK51" s="407"/>
      <c r="IL51" s="407"/>
      <c r="IM51" s="407"/>
      <c r="IN51" s="407"/>
      <c r="IO51" s="407"/>
      <c r="IP51" s="407"/>
      <c r="IQ51" s="407"/>
      <c r="IR51" s="407"/>
    </row>
    <row r="52" s="405" customFormat="1" spans="4:252">
      <c r="D52" s="440"/>
      <c r="ID52" s="407"/>
      <c r="IE52" s="407"/>
      <c r="IF52" s="407"/>
      <c r="IG52" s="407"/>
      <c r="IH52" s="407"/>
      <c r="II52" s="407"/>
      <c r="IJ52" s="407"/>
      <c r="IK52" s="407"/>
      <c r="IL52" s="407"/>
      <c r="IM52" s="407"/>
      <c r="IN52" s="407"/>
      <c r="IO52" s="407"/>
      <c r="IP52" s="407"/>
      <c r="IQ52" s="407"/>
      <c r="IR52" s="407"/>
    </row>
    <row r="53" s="405" customFormat="1" spans="4:252">
      <c r="D53" s="440"/>
      <c r="ID53" s="407"/>
      <c r="IE53" s="407"/>
      <c r="IF53" s="407"/>
      <c r="IG53" s="407"/>
      <c r="IH53" s="407"/>
      <c r="II53" s="407"/>
      <c r="IJ53" s="407"/>
      <c r="IK53" s="407"/>
      <c r="IL53" s="407"/>
      <c r="IM53" s="407"/>
      <c r="IN53" s="407"/>
      <c r="IO53" s="407"/>
      <c r="IP53" s="407"/>
      <c r="IQ53" s="407"/>
      <c r="IR53" s="407"/>
    </row>
    <row r="54" s="405" customFormat="1" spans="4:252">
      <c r="D54" s="440"/>
      <c r="ID54" s="407"/>
      <c r="IE54" s="407"/>
      <c r="IF54" s="407"/>
      <c r="IG54" s="407"/>
      <c r="IH54" s="407"/>
      <c r="II54" s="407"/>
      <c r="IJ54" s="407"/>
      <c r="IK54" s="407"/>
      <c r="IL54" s="407"/>
      <c r="IM54" s="407"/>
      <c r="IN54" s="407"/>
      <c r="IO54" s="407"/>
      <c r="IP54" s="407"/>
      <c r="IQ54" s="407"/>
      <c r="IR54" s="407"/>
    </row>
    <row r="55" s="405" customFormat="1" spans="4:252">
      <c r="D55" s="440"/>
      <c r="ID55" s="407"/>
      <c r="IE55" s="407"/>
      <c r="IF55" s="407"/>
      <c r="IG55" s="407"/>
      <c r="IH55" s="407"/>
      <c r="II55" s="407"/>
      <c r="IJ55" s="407"/>
      <c r="IK55" s="407"/>
      <c r="IL55" s="407"/>
      <c r="IM55" s="407"/>
      <c r="IN55" s="407"/>
      <c r="IO55" s="407"/>
      <c r="IP55" s="407"/>
      <c r="IQ55" s="407"/>
      <c r="IR55" s="407"/>
    </row>
    <row r="56" s="405" customFormat="1" spans="4:252">
      <c r="D56" s="440"/>
      <c r="ID56" s="407"/>
      <c r="IE56" s="407"/>
      <c r="IF56" s="407"/>
      <c r="IG56" s="407"/>
      <c r="IH56" s="407"/>
      <c r="II56" s="407"/>
      <c r="IJ56" s="407"/>
      <c r="IK56" s="407"/>
      <c r="IL56" s="407"/>
      <c r="IM56" s="407"/>
      <c r="IN56" s="407"/>
      <c r="IO56" s="407"/>
      <c r="IP56" s="407"/>
      <c r="IQ56" s="407"/>
      <c r="IR56" s="407"/>
    </row>
    <row r="57" s="405" customFormat="1" spans="4:252">
      <c r="D57" s="440"/>
      <c r="ID57" s="407"/>
      <c r="IE57" s="407"/>
      <c r="IF57" s="407"/>
      <c r="IG57" s="407"/>
      <c r="IH57" s="407"/>
      <c r="II57" s="407"/>
      <c r="IJ57" s="407"/>
      <c r="IK57" s="407"/>
      <c r="IL57" s="407"/>
      <c r="IM57" s="407"/>
      <c r="IN57" s="407"/>
      <c r="IO57" s="407"/>
      <c r="IP57" s="407"/>
      <c r="IQ57" s="407"/>
      <c r="IR57" s="407"/>
    </row>
    <row r="58" s="405" customFormat="1" spans="4:252">
      <c r="D58" s="440"/>
      <c r="ID58" s="407"/>
      <c r="IE58" s="407"/>
      <c r="IF58" s="407"/>
      <c r="IG58" s="407"/>
      <c r="IH58" s="407"/>
      <c r="II58" s="407"/>
      <c r="IJ58" s="407"/>
      <c r="IK58" s="407"/>
      <c r="IL58" s="407"/>
      <c r="IM58" s="407"/>
      <c r="IN58" s="407"/>
      <c r="IO58" s="407"/>
      <c r="IP58" s="407"/>
      <c r="IQ58" s="407"/>
      <c r="IR58" s="407"/>
    </row>
    <row r="59" s="405" customFormat="1" spans="4:252">
      <c r="D59" s="440"/>
      <c r="ID59" s="407"/>
      <c r="IE59" s="407"/>
      <c r="IF59" s="407"/>
      <c r="IG59" s="407"/>
      <c r="IH59" s="407"/>
      <c r="II59" s="407"/>
      <c r="IJ59" s="407"/>
      <c r="IK59" s="407"/>
      <c r="IL59" s="407"/>
      <c r="IM59" s="407"/>
      <c r="IN59" s="407"/>
      <c r="IO59" s="407"/>
      <c r="IP59" s="407"/>
      <c r="IQ59" s="407"/>
      <c r="IR59" s="407"/>
    </row>
    <row r="60" s="405" customFormat="1" spans="4:252">
      <c r="D60" s="440"/>
      <c r="ID60" s="407"/>
      <c r="IE60" s="407"/>
      <c r="IF60" s="407"/>
      <c r="IG60" s="407"/>
      <c r="IH60" s="407"/>
      <c r="II60" s="407"/>
      <c r="IJ60" s="407"/>
      <c r="IK60" s="407"/>
      <c r="IL60" s="407"/>
      <c r="IM60" s="407"/>
      <c r="IN60" s="407"/>
      <c r="IO60" s="407"/>
      <c r="IP60" s="407"/>
      <c r="IQ60" s="407"/>
      <c r="IR60" s="407"/>
    </row>
    <row r="61" s="405" customFormat="1" spans="4:252">
      <c r="D61" s="440"/>
      <c r="ID61" s="407"/>
      <c r="IE61" s="407"/>
      <c r="IF61" s="407"/>
      <c r="IG61" s="407"/>
      <c r="IH61" s="407"/>
      <c r="II61" s="407"/>
      <c r="IJ61" s="407"/>
      <c r="IK61" s="407"/>
      <c r="IL61" s="407"/>
      <c r="IM61" s="407"/>
      <c r="IN61" s="407"/>
      <c r="IO61" s="407"/>
      <c r="IP61" s="407"/>
      <c r="IQ61" s="407"/>
      <c r="IR61" s="407"/>
    </row>
    <row r="62" s="405" customFormat="1" spans="4:252">
      <c r="D62" s="440"/>
      <c r="ID62" s="407"/>
      <c r="IE62" s="407"/>
      <c r="IF62" s="407"/>
      <c r="IG62" s="407"/>
      <c r="IH62" s="407"/>
      <c r="II62" s="407"/>
      <c r="IJ62" s="407"/>
      <c r="IK62" s="407"/>
      <c r="IL62" s="407"/>
      <c r="IM62" s="407"/>
      <c r="IN62" s="407"/>
      <c r="IO62" s="407"/>
      <c r="IP62" s="407"/>
      <c r="IQ62" s="407"/>
      <c r="IR62" s="407"/>
    </row>
    <row r="63" s="405" customFormat="1" spans="4:252">
      <c r="D63" s="440"/>
      <c r="ID63" s="407"/>
      <c r="IE63" s="407"/>
      <c r="IF63" s="407"/>
      <c r="IG63" s="407"/>
      <c r="IH63" s="407"/>
      <c r="II63" s="407"/>
      <c r="IJ63" s="407"/>
      <c r="IK63" s="407"/>
      <c r="IL63" s="407"/>
      <c r="IM63" s="407"/>
      <c r="IN63" s="407"/>
      <c r="IO63" s="407"/>
      <c r="IP63" s="407"/>
      <c r="IQ63" s="407"/>
      <c r="IR63" s="407"/>
    </row>
    <row r="64" s="405" customFormat="1" spans="4:252">
      <c r="D64" s="440"/>
      <c r="ID64" s="407"/>
      <c r="IE64" s="407"/>
      <c r="IF64" s="407"/>
      <c r="IG64" s="407"/>
      <c r="IH64" s="407"/>
      <c r="II64" s="407"/>
      <c r="IJ64" s="407"/>
      <c r="IK64" s="407"/>
      <c r="IL64" s="407"/>
      <c r="IM64" s="407"/>
      <c r="IN64" s="407"/>
      <c r="IO64" s="407"/>
      <c r="IP64" s="407"/>
      <c r="IQ64" s="407"/>
      <c r="IR64" s="407"/>
    </row>
    <row r="65" s="405" customFormat="1" spans="4:252">
      <c r="D65" s="440"/>
      <c r="ID65" s="407"/>
      <c r="IE65" s="407"/>
      <c r="IF65" s="407"/>
      <c r="IG65" s="407"/>
      <c r="IH65" s="407"/>
      <c r="II65" s="407"/>
      <c r="IJ65" s="407"/>
      <c r="IK65" s="407"/>
      <c r="IL65" s="407"/>
      <c r="IM65" s="407"/>
      <c r="IN65" s="407"/>
      <c r="IO65" s="407"/>
      <c r="IP65" s="407"/>
      <c r="IQ65" s="407"/>
      <c r="IR65" s="407"/>
    </row>
    <row r="66" s="405" customFormat="1" spans="4:252">
      <c r="D66" s="440"/>
      <c r="ID66" s="407"/>
      <c r="IE66" s="407"/>
      <c r="IF66" s="407"/>
      <c r="IG66" s="407"/>
      <c r="IH66" s="407"/>
      <c r="II66" s="407"/>
      <c r="IJ66" s="407"/>
      <c r="IK66" s="407"/>
      <c r="IL66" s="407"/>
      <c r="IM66" s="407"/>
      <c r="IN66" s="407"/>
      <c r="IO66" s="407"/>
      <c r="IP66" s="407"/>
      <c r="IQ66" s="407"/>
      <c r="IR66" s="407"/>
    </row>
    <row r="67" s="405" customFormat="1" spans="4:252">
      <c r="D67" s="440"/>
      <c r="ID67" s="407"/>
      <c r="IE67" s="407"/>
      <c r="IF67" s="407"/>
      <c r="IG67" s="407"/>
      <c r="IH67" s="407"/>
      <c r="II67" s="407"/>
      <c r="IJ67" s="407"/>
      <c r="IK67" s="407"/>
      <c r="IL67" s="407"/>
      <c r="IM67" s="407"/>
      <c r="IN67" s="407"/>
      <c r="IO67" s="407"/>
      <c r="IP67" s="407"/>
      <c r="IQ67" s="407"/>
      <c r="IR67" s="407"/>
    </row>
    <row r="68" s="405" customFormat="1" spans="4:252">
      <c r="D68" s="440"/>
      <c r="ID68" s="407"/>
      <c r="IE68" s="407"/>
      <c r="IF68" s="407"/>
      <c r="IG68" s="407"/>
      <c r="IH68" s="407"/>
      <c r="II68" s="407"/>
      <c r="IJ68" s="407"/>
      <c r="IK68" s="407"/>
      <c r="IL68" s="407"/>
      <c r="IM68" s="407"/>
      <c r="IN68" s="407"/>
      <c r="IO68" s="407"/>
      <c r="IP68" s="407"/>
      <c r="IQ68" s="407"/>
      <c r="IR68" s="407"/>
    </row>
    <row r="69" s="405" customFormat="1" spans="4:252">
      <c r="D69" s="440"/>
      <c r="ID69" s="407"/>
      <c r="IE69" s="407"/>
      <c r="IF69" s="407"/>
      <c r="IG69" s="407"/>
      <c r="IH69" s="407"/>
      <c r="II69" s="407"/>
      <c r="IJ69" s="407"/>
      <c r="IK69" s="407"/>
      <c r="IL69" s="407"/>
      <c r="IM69" s="407"/>
      <c r="IN69" s="407"/>
      <c r="IO69" s="407"/>
      <c r="IP69" s="407"/>
      <c r="IQ69" s="407"/>
      <c r="IR69" s="407"/>
    </row>
    <row r="70" s="405" customFormat="1" spans="4:252">
      <c r="D70" s="440"/>
      <c r="ID70" s="407"/>
      <c r="IE70" s="407"/>
      <c r="IF70" s="407"/>
      <c r="IG70" s="407"/>
      <c r="IH70" s="407"/>
      <c r="II70" s="407"/>
      <c r="IJ70" s="407"/>
      <c r="IK70" s="407"/>
      <c r="IL70" s="407"/>
      <c r="IM70" s="407"/>
      <c r="IN70" s="407"/>
      <c r="IO70" s="407"/>
      <c r="IP70" s="407"/>
      <c r="IQ70" s="407"/>
      <c r="IR70" s="407"/>
    </row>
    <row r="71" s="405" customFormat="1" spans="4:252">
      <c r="D71" s="440"/>
      <c r="ID71" s="407"/>
      <c r="IE71" s="407"/>
      <c r="IF71" s="407"/>
      <c r="IG71" s="407"/>
      <c r="IH71" s="407"/>
      <c r="II71" s="407"/>
      <c r="IJ71" s="407"/>
      <c r="IK71" s="407"/>
      <c r="IL71" s="407"/>
      <c r="IM71" s="407"/>
      <c r="IN71" s="407"/>
      <c r="IO71" s="407"/>
      <c r="IP71" s="407"/>
      <c r="IQ71" s="407"/>
      <c r="IR71" s="407"/>
    </row>
    <row r="72" s="405" customFormat="1" spans="4:252">
      <c r="D72" s="440"/>
      <c r="ID72" s="407"/>
      <c r="IE72" s="407"/>
      <c r="IF72" s="407"/>
      <c r="IG72" s="407"/>
      <c r="IH72" s="407"/>
      <c r="II72" s="407"/>
      <c r="IJ72" s="407"/>
      <c r="IK72" s="407"/>
      <c r="IL72" s="407"/>
      <c r="IM72" s="407"/>
      <c r="IN72" s="407"/>
      <c r="IO72" s="407"/>
      <c r="IP72" s="407"/>
      <c r="IQ72" s="407"/>
      <c r="IR72" s="407"/>
    </row>
    <row r="73" s="405" customFormat="1" spans="4:252">
      <c r="D73" s="440"/>
      <c r="ID73" s="407"/>
      <c r="IE73" s="407"/>
      <c r="IF73" s="407"/>
      <c r="IG73" s="407"/>
      <c r="IH73" s="407"/>
      <c r="II73" s="407"/>
      <c r="IJ73" s="407"/>
      <c r="IK73" s="407"/>
      <c r="IL73" s="407"/>
      <c r="IM73" s="407"/>
      <c r="IN73" s="407"/>
      <c r="IO73" s="407"/>
      <c r="IP73" s="407"/>
      <c r="IQ73" s="407"/>
      <c r="IR73" s="407"/>
    </row>
    <row r="74" s="405" customFormat="1" spans="4:252">
      <c r="D74" s="440"/>
      <c r="ID74" s="407"/>
      <c r="IE74" s="407"/>
      <c r="IF74" s="407"/>
      <c r="IG74" s="407"/>
      <c r="IH74" s="407"/>
      <c r="II74" s="407"/>
      <c r="IJ74" s="407"/>
      <c r="IK74" s="407"/>
      <c r="IL74" s="407"/>
      <c r="IM74" s="407"/>
      <c r="IN74" s="407"/>
      <c r="IO74" s="407"/>
      <c r="IP74" s="407"/>
      <c r="IQ74" s="407"/>
      <c r="IR74" s="407"/>
    </row>
    <row r="75" s="405" customFormat="1" spans="4:252">
      <c r="D75" s="440"/>
      <c r="ID75" s="407"/>
      <c r="IE75" s="407"/>
      <c r="IF75" s="407"/>
      <c r="IG75" s="407"/>
      <c r="IH75" s="407"/>
      <c r="II75" s="407"/>
      <c r="IJ75" s="407"/>
      <c r="IK75" s="407"/>
      <c r="IL75" s="407"/>
      <c r="IM75" s="407"/>
      <c r="IN75" s="407"/>
      <c r="IO75" s="407"/>
      <c r="IP75" s="407"/>
      <c r="IQ75" s="407"/>
      <c r="IR75" s="407"/>
    </row>
    <row r="76" s="405" customFormat="1" spans="4:252">
      <c r="D76" s="440"/>
      <c r="ID76" s="407"/>
      <c r="IE76" s="407"/>
      <c r="IF76" s="407"/>
      <c r="IG76" s="407"/>
      <c r="IH76" s="407"/>
      <c r="II76" s="407"/>
      <c r="IJ76" s="407"/>
      <c r="IK76" s="407"/>
      <c r="IL76" s="407"/>
      <c r="IM76" s="407"/>
      <c r="IN76" s="407"/>
      <c r="IO76" s="407"/>
      <c r="IP76" s="407"/>
      <c r="IQ76" s="407"/>
      <c r="IR76" s="407"/>
    </row>
    <row r="77" s="405" customFormat="1" spans="4:252">
      <c r="D77" s="440"/>
      <c r="ID77" s="407"/>
      <c r="IE77" s="407"/>
      <c r="IF77" s="407"/>
      <c r="IG77" s="407"/>
      <c r="IH77" s="407"/>
      <c r="II77" s="407"/>
      <c r="IJ77" s="407"/>
      <c r="IK77" s="407"/>
      <c r="IL77" s="407"/>
      <c r="IM77" s="407"/>
      <c r="IN77" s="407"/>
      <c r="IO77" s="407"/>
      <c r="IP77" s="407"/>
      <c r="IQ77" s="407"/>
      <c r="IR77" s="407"/>
    </row>
    <row r="78" s="405" customFormat="1" spans="4:252">
      <c r="D78" s="440"/>
      <c r="ID78" s="407"/>
      <c r="IE78" s="407"/>
      <c r="IF78" s="407"/>
      <c r="IG78" s="407"/>
      <c r="IH78" s="407"/>
      <c r="II78" s="407"/>
      <c r="IJ78" s="407"/>
      <c r="IK78" s="407"/>
      <c r="IL78" s="407"/>
      <c r="IM78" s="407"/>
      <c r="IN78" s="407"/>
      <c r="IO78" s="407"/>
      <c r="IP78" s="407"/>
      <c r="IQ78" s="407"/>
      <c r="IR78" s="407"/>
    </row>
    <row r="79" s="405" customFormat="1" spans="4:252">
      <c r="D79" s="440"/>
      <c r="ID79" s="407"/>
      <c r="IE79" s="407"/>
      <c r="IF79" s="407"/>
      <c r="IG79" s="407"/>
      <c r="IH79" s="407"/>
      <c r="II79" s="407"/>
      <c r="IJ79" s="407"/>
      <c r="IK79" s="407"/>
      <c r="IL79" s="407"/>
      <c r="IM79" s="407"/>
      <c r="IN79" s="407"/>
      <c r="IO79" s="407"/>
      <c r="IP79" s="407"/>
      <c r="IQ79" s="407"/>
      <c r="IR79" s="407"/>
    </row>
    <row r="80" s="405" customFormat="1" spans="4:252">
      <c r="D80" s="440"/>
      <c r="ID80" s="407"/>
      <c r="IE80" s="407"/>
      <c r="IF80" s="407"/>
      <c r="IG80" s="407"/>
      <c r="IH80" s="407"/>
      <c r="II80" s="407"/>
      <c r="IJ80" s="407"/>
      <c r="IK80" s="407"/>
      <c r="IL80" s="407"/>
      <c r="IM80" s="407"/>
      <c r="IN80" s="407"/>
      <c r="IO80" s="407"/>
      <c r="IP80" s="407"/>
      <c r="IQ80" s="407"/>
      <c r="IR80" s="407"/>
    </row>
    <row r="81" s="405" customFormat="1" spans="4:252">
      <c r="D81" s="440"/>
      <c r="ID81" s="407"/>
      <c r="IE81" s="407"/>
      <c r="IF81" s="407"/>
      <c r="IG81" s="407"/>
      <c r="IH81" s="407"/>
      <c r="II81" s="407"/>
      <c r="IJ81" s="407"/>
      <c r="IK81" s="407"/>
      <c r="IL81" s="407"/>
      <c r="IM81" s="407"/>
      <c r="IN81" s="407"/>
      <c r="IO81" s="407"/>
      <c r="IP81" s="407"/>
      <c r="IQ81" s="407"/>
      <c r="IR81" s="407"/>
    </row>
    <row r="82" s="405" customFormat="1" spans="4:252">
      <c r="D82" s="440"/>
      <c r="ID82" s="407"/>
      <c r="IE82" s="407"/>
      <c r="IF82" s="407"/>
      <c r="IG82" s="407"/>
      <c r="IH82" s="407"/>
      <c r="II82" s="407"/>
      <c r="IJ82" s="407"/>
      <c r="IK82" s="407"/>
      <c r="IL82" s="407"/>
      <c r="IM82" s="407"/>
      <c r="IN82" s="407"/>
      <c r="IO82" s="407"/>
      <c r="IP82" s="407"/>
      <c r="IQ82" s="407"/>
      <c r="IR82" s="407"/>
    </row>
    <row r="83" s="405" customFormat="1" spans="4:252">
      <c r="D83" s="440"/>
      <c r="ID83" s="407"/>
      <c r="IE83" s="407"/>
      <c r="IF83" s="407"/>
      <c r="IG83" s="407"/>
      <c r="IH83" s="407"/>
      <c r="II83" s="407"/>
      <c r="IJ83" s="407"/>
      <c r="IK83" s="407"/>
      <c r="IL83" s="407"/>
      <c r="IM83" s="407"/>
      <c r="IN83" s="407"/>
      <c r="IO83" s="407"/>
      <c r="IP83" s="407"/>
      <c r="IQ83" s="407"/>
      <c r="IR83" s="407"/>
    </row>
    <row r="84" s="405" customFormat="1" spans="4:252">
      <c r="D84" s="440"/>
      <c r="ID84" s="407"/>
      <c r="IE84" s="407"/>
      <c r="IF84" s="407"/>
      <c r="IG84" s="407"/>
      <c r="IH84" s="407"/>
      <c r="II84" s="407"/>
      <c r="IJ84" s="407"/>
      <c r="IK84" s="407"/>
      <c r="IL84" s="407"/>
      <c r="IM84" s="407"/>
      <c r="IN84" s="407"/>
      <c r="IO84" s="407"/>
      <c r="IP84" s="407"/>
      <c r="IQ84" s="407"/>
      <c r="IR84" s="407"/>
    </row>
    <row r="85" s="405" customFormat="1" spans="4:252">
      <c r="D85" s="440"/>
      <c r="ID85" s="407"/>
      <c r="IE85" s="407"/>
      <c r="IF85" s="407"/>
      <c r="IG85" s="407"/>
      <c r="IH85" s="407"/>
      <c r="II85" s="407"/>
      <c r="IJ85" s="407"/>
      <c r="IK85" s="407"/>
      <c r="IL85" s="407"/>
      <c r="IM85" s="407"/>
      <c r="IN85" s="407"/>
      <c r="IO85" s="407"/>
      <c r="IP85" s="407"/>
      <c r="IQ85" s="407"/>
      <c r="IR85" s="407"/>
    </row>
    <row r="86" s="405" customFormat="1" spans="4:252">
      <c r="D86" s="440"/>
      <c r="ID86" s="407"/>
      <c r="IE86" s="407"/>
      <c r="IF86" s="407"/>
      <c r="IG86" s="407"/>
      <c r="IH86" s="407"/>
      <c r="II86" s="407"/>
      <c r="IJ86" s="407"/>
      <c r="IK86" s="407"/>
      <c r="IL86" s="407"/>
      <c r="IM86" s="407"/>
      <c r="IN86" s="407"/>
      <c r="IO86" s="407"/>
      <c r="IP86" s="407"/>
      <c r="IQ86" s="407"/>
      <c r="IR86" s="407"/>
    </row>
    <row r="87" s="405" customFormat="1" spans="4:252">
      <c r="D87" s="440"/>
      <c r="ID87" s="407"/>
      <c r="IE87" s="407"/>
      <c r="IF87" s="407"/>
      <c r="IG87" s="407"/>
      <c r="IH87" s="407"/>
      <c r="II87" s="407"/>
      <c r="IJ87" s="407"/>
      <c r="IK87" s="407"/>
      <c r="IL87" s="407"/>
      <c r="IM87" s="407"/>
      <c r="IN87" s="407"/>
      <c r="IO87" s="407"/>
      <c r="IP87" s="407"/>
      <c r="IQ87" s="407"/>
      <c r="IR87" s="407"/>
    </row>
    <row r="88" s="405" customFormat="1" spans="4:252">
      <c r="D88" s="440"/>
      <c r="ID88" s="407"/>
      <c r="IE88" s="407"/>
      <c r="IF88" s="407"/>
      <c r="IG88" s="407"/>
      <c r="IH88" s="407"/>
      <c r="II88" s="407"/>
      <c r="IJ88" s="407"/>
      <c r="IK88" s="407"/>
      <c r="IL88" s="407"/>
      <c r="IM88" s="407"/>
      <c r="IN88" s="407"/>
      <c r="IO88" s="407"/>
      <c r="IP88" s="407"/>
      <c r="IQ88" s="407"/>
      <c r="IR88" s="407"/>
    </row>
    <row r="89" s="405" customFormat="1" spans="4:252">
      <c r="D89" s="440"/>
      <c r="ID89" s="407"/>
      <c r="IE89" s="407"/>
      <c r="IF89" s="407"/>
      <c r="IG89" s="407"/>
      <c r="IH89" s="407"/>
      <c r="II89" s="407"/>
      <c r="IJ89" s="407"/>
      <c r="IK89" s="407"/>
      <c r="IL89" s="407"/>
      <c r="IM89" s="407"/>
      <c r="IN89" s="407"/>
      <c r="IO89" s="407"/>
      <c r="IP89" s="407"/>
      <c r="IQ89" s="407"/>
      <c r="IR89" s="407"/>
    </row>
    <row r="90" s="405" customFormat="1" spans="4:252">
      <c r="D90" s="440"/>
      <c r="ID90" s="407"/>
      <c r="IE90" s="407"/>
      <c r="IF90" s="407"/>
      <c r="IG90" s="407"/>
      <c r="IH90" s="407"/>
      <c r="II90" s="407"/>
      <c r="IJ90" s="407"/>
      <c r="IK90" s="407"/>
      <c r="IL90" s="407"/>
      <c r="IM90" s="407"/>
      <c r="IN90" s="407"/>
      <c r="IO90" s="407"/>
      <c r="IP90" s="407"/>
      <c r="IQ90" s="407"/>
      <c r="IR90" s="407"/>
    </row>
    <row r="91" s="405" customFormat="1" spans="4:252">
      <c r="D91" s="440"/>
      <c r="ID91" s="407"/>
      <c r="IE91" s="407"/>
      <c r="IF91" s="407"/>
      <c r="IG91" s="407"/>
      <c r="IH91" s="407"/>
      <c r="II91" s="407"/>
      <c r="IJ91" s="407"/>
      <c r="IK91" s="407"/>
      <c r="IL91" s="407"/>
      <c r="IM91" s="407"/>
      <c r="IN91" s="407"/>
      <c r="IO91" s="407"/>
      <c r="IP91" s="407"/>
      <c r="IQ91" s="407"/>
      <c r="IR91" s="407"/>
    </row>
    <row r="92" s="405" customFormat="1" spans="4:252">
      <c r="D92" s="440"/>
      <c r="ID92" s="407"/>
      <c r="IE92" s="407"/>
      <c r="IF92" s="407"/>
      <c r="IG92" s="407"/>
      <c r="IH92" s="407"/>
      <c r="II92" s="407"/>
      <c r="IJ92" s="407"/>
      <c r="IK92" s="407"/>
      <c r="IL92" s="407"/>
      <c r="IM92" s="407"/>
      <c r="IN92" s="407"/>
      <c r="IO92" s="407"/>
      <c r="IP92" s="407"/>
      <c r="IQ92" s="407"/>
      <c r="IR92" s="407"/>
    </row>
    <row r="93" s="405" customFormat="1" spans="4:252">
      <c r="D93" s="440"/>
      <c r="ID93" s="407"/>
      <c r="IE93" s="407"/>
      <c r="IF93" s="407"/>
      <c r="IG93" s="407"/>
      <c r="IH93" s="407"/>
      <c r="II93" s="407"/>
      <c r="IJ93" s="407"/>
      <c r="IK93" s="407"/>
      <c r="IL93" s="407"/>
      <c r="IM93" s="407"/>
      <c r="IN93" s="407"/>
      <c r="IO93" s="407"/>
      <c r="IP93" s="407"/>
      <c r="IQ93" s="407"/>
      <c r="IR93" s="407"/>
    </row>
    <row r="94" s="405" customFormat="1" spans="4:252">
      <c r="D94" s="440"/>
      <c r="ID94" s="407"/>
      <c r="IE94" s="407"/>
      <c r="IF94" s="407"/>
      <c r="IG94" s="407"/>
      <c r="IH94" s="407"/>
      <c r="II94" s="407"/>
      <c r="IJ94" s="407"/>
      <c r="IK94" s="407"/>
      <c r="IL94" s="407"/>
      <c r="IM94" s="407"/>
      <c r="IN94" s="407"/>
      <c r="IO94" s="407"/>
      <c r="IP94" s="407"/>
      <c r="IQ94" s="407"/>
      <c r="IR94" s="407"/>
    </row>
    <row r="95" s="405" customFormat="1" spans="4:252">
      <c r="D95" s="440"/>
      <c r="ID95" s="407"/>
      <c r="IE95" s="407"/>
      <c r="IF95" s="407"/>
      <c r="IG95" s="407"/>
      <c r="IH95" s="407"/>
      <c r="II95" s="407"/>
      <c r="IJ95" s="407"/>
      <c r="IK95" s="407"/>
      <c r="IL95" s="407"/>
      <c r="IM95" s="407"/>
      <c r="IN95" s="407"/>
      <c r="IO95" s="407"/>
      <c r="IP95" s="407"/>
      <c r="IQ95" s="407"/>
      <c r="IR95" s="407"/>
    </row>
    <row r="96" s="405" customFormat="1" spans="4:252">
      <c r="D96" s="440"/>
      <c r="ID96" s="407"/>
      <c r="IE96" s="407"/>
      <c r="IF96" s="407"/>
      <c r="IG96" s="407"/>
      <c r="IH96" s="407"/>
      <c r="II96" s="407"/>
      <c r="IJ96" s="407"/>
      <c r="IK96" s="407"/>
      <c r="IL96" s="407"/>
      <c r="IM96" s="407"/>
      <c r="IN96" s="407"/>
      <c r="IO96" s="407"/>
      <c r="IP96" s="407"/>
      <c r="IQ96" s="407"/>
      <c r="IR96" s="407"/>
    </row>
    <row r="97" s="405" customFormat="1" spans="4:252">
      <c r="D97" s="440"/>
      <c r="ID97" s="407"/>
      <c r="IE97" s="407"/>
      <c r="IF97" s="407"/>
      <c r="IG97" s="407"/>
      <c r="IH97" s="407"/>
      <c r="II97" s="407"/>
      <c r="IJ97" s="407"/>
      <c r="IK97" s="407"/>
      <c r="IL97" s="407"/>
      <c r="IM97" s="407"/>
      <c r="IN97" s="407"/>
      <c r="IO97" s="407"/>
      <c r="IP97" s="407"/>
      <c r="IQ97" s="407"/>
      <c r="IR97" s="407"/>
    </row>
    <row r="98" s="405" customFormat="1" spans="4:252">
      <c r="D98" s="440"/>
      <c r="ID98" s="407"/>
      <c r="IE98" s="407"/>
      <c r="IF98" s="407"/>
      <c r="IG98" s="407"/>
      <c r="IH98" s="407"/>
      <c r="II98" s="407"/>
      <c r="IJ98" s="407"/>
      <c r="IK98" s="407"/>
      <c r="IL98" s="407"/>
      <c r="IM98" s="407"/>
      <c r="IN98" s="407"/>
      <c r="IO98" s="407"/>
      <c r="IP98" s="407"/>
      <c r="IQ98" s="407"/>
      <c r="IR98" s="407"/>
    </row>
    <row r="99" s="405" customFormat="1" spans="4:252">
      <c r="D99" s="440"/>
      <c r="ID99" s="407"/>
      <c r="IE99" s="407"/>
      <c r="IF99" s="407"/>
      <c r="IG99" s="407"/>
      <c r="IH99" s="407"/>
      <c r="II99" s="407"/>
      <c r="IJ99" s="407"/>
      <c r="IK99" s="407"/>
      <c r="IL99" s="407"/>
      <c r="IM99" s="407"/>
      <c r="IN99" s="407"/>
      <c r="IO99" s="407"/>
      <c r="IP99" s="407"/>
      <c r="IQ99" s="407"/>
      <c r="IR99" s="407"/>
    </row>
    <row r="100" s="405" customFormat="1" spans="4:252">
      <c r="D100" s="440"/>
      <c r="ID100" s="407"/>
      <c r="IE100" s="407"/>
      <c r="IF100" s="407"/>
      <c r="IG100" s="407"/>
      <c r="IH100" s="407"/>
      <c r="II100" s="407"/>
      <c r="IJ100" s="407"/>
      <c r="IK100" s="407"/>
      <c r="IL100" s="407"/>
      <c r="IM100" s="407"/>
      <c r="IN100" s="407"/>
      <c r="IO100" s="407"/>
      <c r="IP100" s="407"/>
      <c r="IQ100" s="407"/>
      <c r="IR100" s="407"/>
    </row>
    <row r="101" s="405" customFormat="1" spans="4:252">
      <c r="D101" s="440"/>
      <c r="ID101" s="407"/>
      <c r="IE101" s="407"/>
      <c r="IF101" s="407"/>
      <c r="IG101" s="407"/>
      <c r="IH101" s="407"/>
      <c r="II101" s="407"/>
      <c r="IJ101" s="407"/>
      <c r="IK101" s="407"/>
      <c r="IL101" s="407"/>
      <c r="IM101" s="407"/>
      <c r="IN101" s="407"/>
      <c r="IO101" s="407"/>
      <c r="IP101" s="407"/>
      <c r="IQ101" s="407"/>
      <c r="IR101" s="407"/>
    </row>
    <row r="102" s="405" customFormat="1" spans="4:252">
      <c r="D102" s="440"/>
      <c r="ID102" s="407"/>
      <c r="IE102" s="407"/>
      <c r="IF102" s="407"/>
      <c r="IG102" s="407"/>
      <c r="IH102" s="407"/>
      <c r="II102" s="407"/>
      <c r="IJ102" s="407"/>
      <c r="IK102" s="407"/>
      <c r="IL102" s="407"/>
      <c r="IM102" s="407"/>
      <c r="IN102" s="407"/>
      <c r="IO102" s="407"/>
      <c r="IP102" s="407"/>
      <c r="IQ102" s="407"/>
      <c r="IR102" s="407"/>
    </row>
    <row r="103" s="405" customFormat="1" spans="4:252">
      <c r="D103" s="440"/>
      <c r="ID103" s="407"/>
      <c r="IE103" s="407"/>
      <c r="IF103" s="407"/>
      <c r="IG103" s="407"/>
      <c r="IH103" s="407"/>
      <c r="II103" s="407"/>
      <c r="IJ103" s="407"/>
      <c r="IK103" s="407"/>
      <c r="IL103" s="407"/>
      <c r="IM103" s="407"/>
      <c r="IN103" s="407"/>
      <c r="IO103" s="407"/>
      <c r="IP103" s="407"/>
      <c r="IQ103" s="407"/>
      <c r="IR103" s="407"/>
    </row>
    <row r="104" s="405" customFormat="1" spans="4:252">
      <c r="D104" s="440"/>
      <c r="ID104" s="407"/>
      <c r="IE104" s="407"/>
      <c r="IF104" s="407"/>
      <c r="IG104" s="407"/>
      <c r="IH104" s="407"/>
      <c r="II104" s="407"/>
      <c r="IJ104" s="407"/>
      <c r="IK104" s="407"/>
      <c r="IL104" s="407"/>
      <c r="IM104" s="407"/>
      <c r="IN104" s="407"/>
      <c r="IO104" s="407"/>
      <c r="IP104" s="407"/>
      <c r="IQ104" s="407"/>
      <c r="IR104" s="407"/>
    </row>
    <row r="105" s="405" customFormat="1" spans="4:252">
      <c r="D105" s="440"/>
      <c r="ID105" s="407"/>
      <c r="IE105" s="407"/>
      <c r="IF105" s="407"/>
      <c r="IG105" s="407"/>
      <c r="IH105" s="407"/>
      <c r="II105" s="407"/>
      <c r="IJ105" s="407"/>
      <c r="IK105" s="407"/>
      <c r="IL105" s="407"/>
      <c r="IM105" s="407"/>
      <c r="IN105" s="407"/>
      <c r="IO105" s="407"/>
      <c r="IP105" s="407"/>
      <c r="IQ105" s="407"/>
      <c r="IR105" s="407"/>
    </row>
    <row r="106" s="405" customFormat="1" spans="4:252">
      <c r="D106" s="440"/>
      <c r="ID106" s="407"/>
      <c r="IE106" s="407"/>
      <c r="IF106" s="407"/>
      <c r="IG106" s="407"/>
      <c r="IH106" s="407"/>
      <c r="II106" s="407"/>
      <c r="IJ106" s="407"/>
      <c r="IK106" s="407"/>
      <c r="IL106" s="407"/>
      <c r="IM106" s="407"/>
      <c r="IN106" s="407"/>
      <c r="IO106" s="407"/>
      <c r="IP106" s="407"/>
      <c r="IQ106" s="407"/>
      <c r="IR106" s="407"/>
    </row>
    <row r="107" s="405" customFormat="1" spans="4:252">
      <c r="D107" s="440"/>
      <c r="ID107" s="407"/>
      <c r="IE107" s="407"/>
      <c r="IF107" s="407"/>
      <c r="IG107" s="407"/>
      <c r="IH107" s="407"/>
      <c r="II107" s="407"/>
      <c r="IJ107" s="407"/>
      <c r="IK107" s="407"/>
      <c r="IL107" s="407"/>
      <c r="IM107" s="407"/>
      <c r="IN107" s="407"/>
      <c r="IO107" s="407"/>
      <c r="IP107" s="407"/>
      <c r="IQ107" s="407"/>
      <c r="IR107" s="407"/>
    </row>
    <row r="108" s="405" customFormat="1" spans="4:252">
      <c r="D108" s="440"/>
      <c r="ID108" s="407"/>
      <c r="IE108" s="407"/>
      <c r="IF108" s="407"/>
      <c r="IG108" s="407"/>
      <c r="IH108" s="407"/>
      <c r="II108" s="407"/>
      <c r="IJ108" s="407"/>
      <c r="IK108" s="407"/>
      <c r="IL108" s="407"/>
      <c r="IM108" s="407"/>
      <c r="IN108" s="407"/>
      <c r="IO108" s="407"/>
      <c r="IP108" s="407"/>
      <c r="IQ108" s="407"/>
      <c r="IR108" s="407"/>
    </row>
    <row r="109" s="405" customFormat="1" spans="4:252">
      <c r="D109" s="440"/>
      <c r="ID109" s="407"/>
      <c r="IE109" s="407"/>
      <c r="IF109" s="407"/>
      <c r="IG109" s="407"/>
      <c r="IH109" s="407"/>
      <c r="II109" s="407"/>
      <c r="IJ109" s="407"/>
      <c r="IK109" s="407"/>
      <c r="IL109" s="407"/>
      <c r="IM109" s="407"/>
      <c r="IN109" s="407"/>
      <c r="IO109" s="407"/>
      <c r="IP109" s="407"/>
      <c r="IQ109" s="407"/>
      <c r="IR109" s="407"/>
    </row>
    <row r="110" s="405" customFormat="1" spans="4:252">
      <c r="D110" s="440"/>
      <c r="ID110" s="407"/>
      <c r="IE110" s="407"/>
      <c r="IF110" s="407"/>
      <c r="IG110" s="407"/>
      <c r="IH110" s="407"/>
      <c r="II110" s="407"/>
      <c r="IJ110" s="407"/>
      <c r="IK110" s="407"/>
      <c r="IL110" s="407"/>
      <c r="IM110" s="407"/>
      <c r="IN110" s="407"/>
      <c r="IO110" s="407"/>
      <c r="IP110" s="407"/>
      <c r="IQ110" s="407"/>
      <c r="IR110" s="407"/>
    </row>
    <row r="111" s="405" customFormat="1" spans="4:252">
      <c r="D111" s="440"/>
      <c r="ID111" s="407"/>
      <c r="IE111" s="407"/>
      <c r="IF111" s="407"/>
      <c r="IG111" s="407"/>
      <c r="IH111" s="407"/>
      <c r="II111" s="407"/>
      <c r="IJ111" s="407"/>
      <c r="IK111" s="407"/>
      <c r="IL111" s="407"/>
      <c r="IM111" s="407"/>
      <c r="IN111" s="407"/>
      <c r="IO111" s="407"/>
      <c r="IP111" s="407"/>
      <c r="IQ111" s="407"/>
      <c r="IR111" s="407"/>
    </row>
    <row r="112" s="405" customFormat="1" spans="4:252">
      <c r="D112" s="440"/>
      <c r="ID112" s="407"/>
      <c r="IE112" s="407"/>
      <c r="IF112" s="407"/>
      <c r="IG112" s="407"/>
      <c r="IH112" s="407"/>
      <c r="II112" s="407"/>
      <c r="IJ112" s="407"/>
      <c r="IK112" s="407"/>
      <c r="IL112" s="407"/>
      <c r="IM112" s="407"/>
      <c r="IN112" s="407"/>
      <c r="IO112" s="407"/>
      <c r="IP112" s="407"/>
      <c r="IQ112" s="407"/>
      <c r="IR112" s="407"/>
    </row>
    <row r="113" s="405" customFormat="1" spans="4:252">
      <c r="D113" s="440"/>
      <c r="ID113" s="407"/>
      <c r="IE113" s="407"/>
      <c r="IF113" s="407"/>
      <c r="IG113" s="407"/>
      <c r="IH113" s="407"/>
      <c r="II113" s="407"/>
      <c r="IJ113" s="407"/>
      <c r="IK113" s="407"/>
      <c r="IL113" s="407"/>
      <c r="IM113" s="407"/>
      <c r="IN113" s="407"/>
      <c r="IO113" s="407"/>
      <c r="IP113" s="407"/>
      <c r="IQ113" s="407"/>
      <c r="IR113" s="407"/>
    </row>
    <row r="114" s="405" customFormat="1" spans="4:252">
      <c r="D114" s="440"/>
      <c r="ID114" s="407"/>
      <c r="IE114" s="407"/>
      <c r="IF114" s="407"/>
      <c r="IG114" s="407"/>
      <c r="IH114" s="407"/>
      <c r="II114" s="407"/>
      <c r="IJ114" s="407"/>
      <c r="IK114" s="407"/>
      <c r="IL114" s="407"/>
      <c r="IM114" s="407"/>
      <c r="IN114" s="407"/>
      <c r="IO114" s="407"/>
      <c r="IP114" s="407"/>
      <c r="IQ114" s="407"/>
      <c r="IR114" s="407"/>
    </row>
    <row r="115" s="405" customFormat="1" spans="4:252">
      <c r="D115" s="440"/>
      <c r="ID115" s="407"/>
      <c r="IE115" s="407"/>
      <c r="IF115" s="407"/>
      <c r="IG115" s="407"/>
      <c r="IH115" s="407"/>
      <c r="II115" s="407"/>
      <c r="IJ115" s="407"/>
      <c r="IK115" s="407"/>
      <c r="IL115" s="407"/>
      <c r="IM115" s="407"/>
      <c r="IN115" s="407"/>
      <c r="IO115" s="407"/>
      <c r="IP115" s="407"/>
      <c r="IQ115" s="407"/>
      <c r="IR115" s="407"/>
    </row>
    <row r="116" s="405" customFormat="1" spans="4:252">
      <c r="D116" s="440"/>
      <c r="ID116" s="407"/>
      <c r="IE116" s="407"/>
      <c r="IF116" s="407"/>
      <c r="IG116" s="407"/>
      <c r="IH116" s="407"/>
      <c r="II116" s="407"/>
      <c r="IJ116" s="407"/>
      <c r="IK116" s="407"/>
      <c r="IL116" s="407"/>
      <c r="IM116" s="407"/>
      <c r="IN116" s="407"/>
      <c r="IO116" s="407"/>
      <c r="IP116" s="407"/>
      <c r="IQ116" s="407"/>
      <c r="IR116" s="407"/>
    </row>
    <row r="117" s="405" customFormat="1" spans="4:252">
      <c r="D117" s="440"/>
      <c r="ID117" s="407"/>
      <c r="IE117" s="407"/>
      <c r="IF117" s="407"/>
      <c r="IG117" s="407"/>
      <c r="IH117" s="407"/>
      <c r="II117" s="407"/>
      <c r="IJ117" s="407"/>
      <c r="IK117" s="407"/>
      <c r="IL117" s="407"/>
      <c r="IM117" s="407"/>
      <c r="IN117" s="407"/>
      <c r="IO117" s="407"/>
      <c r="IP117" s="407"/>
      <c r="IQ117" s="407"/>
      <c r="IR117" s="407"/>
    </row>
    <row r="118" s="405" customFormat="1" spans="4:252">
      <c r="D118" s="440"/>
      <c r="ID118" s="407"/>
      <c r="IE118" s="407"/>
      <c r="IF118" s="407"/>
      <c r="IG118" s="407"/>
      <c r="IH118" s="407"/>
      <c r="II118" s="407"/>
      <c r="IJ118" s="407"/>
      <c r="IK118" s="407"/>
      <c r="IL118" s="407"/>
      <c r="IM118" s="407"/>
      <c r="IN118" s="407"/>
      <c r="IO118" s="407"/>
      <c r="IP118" s="407"/>
      <c r="IQ118" s="407"/>
      <c r="IR118" s="407"/>
    </row>
    <row r="119" s="405" customFormat="1" spans="4:252">
      <c r="D119" s="440"/>
      <c r="ID119" s="407"/>
      <c r="IE119" s="407"/>
      <c r="IF119" s="407"/>
      <c r="IG119" s="407"/>
      <c r="IH119" s="407"/>
      <c r="II119" s="407"/>
      <c r="IJ119" s="407"/>
      <c r="IK119" s="407"/>
      <c r="IL119" s="407"/>
      <c r="IM119" s="407"/>
      <c r="IN119" s="407"/>
      <c r="IO119" s="407"/>
      <c r="IP119" s="407"/>
      <c r="IQ119" s="407"/>
      <c r="IR119" s="407"/>
    </row>
    <row r="120" s="405" customFormat="1" spans="4:252">
      <c r="D120" s="440"/>
      <c r="ID120" s="407"/>
      <c r="IE120" s="407"/>
      <c r="IF120" s="407"/>
      <c r="IG120" s="407"/>
      <c r="IH120" s="407"/>
      <c r="II120" s="407"/>
      <c r="IJ120" s="407"/>
      <c r="IK120" s="407"/>
      <c r="IL120" s="407"/>
      <c r="IM120" s="407"/>
      <c r="IN120" s="407"/>
      <c r="IO120" s="407"/>
      <c r="IP120" s="407"/>
      <c r="IQ120" s="407"/>
      <c r="IR120" s="407"/>
    </row>
    <row r="121" s="405" customFormat="1" spans="4:252">
      <c r="D121" s="440"/>
      <c r="ID121" s="407"/>
      <c r="IE121" s="407"/>
      <c r="IF121" s="407"/>
      <c r="IG121" s="407"/>
      <c r="IH121" s="407"/>
      <c r="II121" s="407"/>
      <c r="IJ121" s="407"/>
      <c r="IK121" s="407"/>
      <c r="IL121" s="407"/>
      <c r="IM121" s="407"/>
      <c r="IN121" s="407"/>
      <c r="IO121" s="407"/>
      <c r="IP121" s="407"/>
      <c r="IQ121" s="407"/>
      <c r="IR121" s="407"/>
    </row>
    <row r="122" s="405" customFormat="1" spans="4:252">
      <c r="D122" s="440"/>
      <c r="ID122" s="407"/>
      <c r="IE122" s="407"/>
      <c r="IF122" s="407"/>
      <c r="IG122" s="407"/>
      <c r="IH122" s="407"/>
      <c r="II122" s="407"/>
      <c r="IJ122" s="407"/>
      <c r="IK122" s="407"/>
      <c r="IL122" s="407"/>
      <c r="IM122" s="407"/>
      <c r="IN122" s="407"/>
      <c r="IO122" s="407"/>
      <c r="IP122" s="407"/>
      <c r="IQ122" s="407"/>
      <c r="IR122" s="407"/>
    </row>
    <row r="123" s="405" customFormat="1" spans="4:252">
      <c r="D123" s="440"/>
      <c r="ID123" s="407"/>
      <c r="IE123" s="407"/>
      <c r="IF123" s="407"/>
      <c r="IG123" s="407"/>
      <c r="IH123" s="407"/>
      <c r="II123" s="407"/>
      <c r="IJ123" s="407"/>
      <c r="IK123" s="407"/>
      <c r="IL123" s="407"/>
      <c r="IM123" s="407"/>
      <c r="IN123" s="407"/>
      <c r="IO123" s="407"/>
      <c r="IP123" s="407"/>
      <c r="IQ123" s="407"/>
      <c r="IR123" s="407"/>
    </row>
    <row r="124" s="405" customFormat="1" spans="4:252">
      <c r="D124" s="440"/>
      <c r="ID124" s="407"/>
      <c r="IE124" s="407"/>
      <c r="IF124" s="407"/>
      <c r="IG124" s="407"/>
      <c r="IH124" s="407"/>
      <c r="II124" s="407"/>
      <c r="IJ124" s="407"/>
      <c r="IK124" s="407"/>
      <c r="IL124" s="407"/>
      <c r="IM124" s="407"/>
      <c r="IN124" s="407"/>
      <c r="IO124" s="407"/>
      <c r="IP124" s="407"/>
      <c r="IQ124" s="407"/>
      <c r="IR124" s="407"/>
    </row>
    <row r="125" s="405" customFormat="1" spans="4:252">
      <c r="D125" s="440"/>
      <c r="ID125" s="407"/>
      <c r="IE125" s="407"/>
      <c r="IF125" s="407"/>
      <c r="IG125" s="407"/>
      <c r="IH125" s="407"/>
      <c r="II125" s="407"/>
      <c r="IJ125" s="407"/>
      <c r="IK125" s="407"/>
      <c r="IL125" s="407"/>
      <c r="IM125" s="407"/>
      <c r="IN125" s="407"/>
      <c r="IO125" s="407"/>
      <c r="IP125" s="407"/>
      <c r="IQ125" s="407"/>
      <c r="IR125" s="407"/>
    </row>
    <row r="126" s="405" customFormat="1" spans="4:252">
      <c r="D126" s="440"/>
      <c r="ID126" s="407"/>
      <c r="IE126" s="407"/>
      <c r="IF126" s="407"/>
      <c r="IG126" s="407"/>
      <c r="IH126" s="407"/>
      <c r="II126" s="407"/>
      <c r="IJ126" s="407"/>
      <c r="IK126" s="407"/>
      <c r="IL126" s="407"/>
      <c r="IM126" s="407"/>
      <c r="IN126" s="407"/>
      <c r="IO126" s="407"/>
      <c r="IP126" s="407"/>
      <c r="IQ126" s="407"/>
      <c r="IR126" s="407"/>
    </row>
    <row r="127" s="405" customFormat="1" spans="4:252">
      <c r="D127" s="440"/>
      <c r="ID127" s="407"/>
      <c r="IE127" s="407"/>
      <c r="IF127" s="407"/>
      <c r="IG127" s="407"/>
      <c r="IH127" s="407"/>
      <c r="II127" s="407"/>
      <c r="IJ127" s="407"/>
      <c r="IK127" s="407"/>
      <c r="IL127" s="407"/>
      <c r="IM127" s="407"/>
      <c r="IN127" s="407"/>
      <c r="IO127" s="407"/>
      <c r="IP127" s="407"/>
      <c r="IQ127" s="407"/>
      <c r="IR127" s="407"/>
    </row>
    <row r="128" s="405" customFormat="1" spans="4:252">
      <c r="D128" s="440"/>
      <c r="ID128" s="407"/>
      <c r="IE128" s="407"/>
      <c r="IF128" s="407"/>
      <c r="IG128" s="407"/>
      <c r="IH128" s="407"/>
      <c r="II128" s="407"/>
      <c r="IJ128" s="407"/>
      <c r="IK128" s="407"/>
      <c r="IL128" s="407"/>
      <c r="IM128" s="407"/>
      <c r="IN128" s="407"/>
      <c r="IO128" s="407"/>
      <c r="IP128" s="407"/>
      <c r="IQ128" s="407"/>
      <c r="IR128" s="407"/>
    </row>
    <row r="129" s="405" customFormat="1" spans="4:252">
      <c r="D129" s="440"/>
      <c r="ID129" s="407"/>
      <c r="IE129" s="407"/>
      <c r="IF129" s="407"/>
      <c r="IG129" s="407"/>
      <c r="IH129" s="407"/>
      <c r="II129" s="407"/>
      <c r="IJ129" s="407"/>
      <c r="IK129" s="407"/>
      <c r="IL129" s="407"/>
      <c r="IM129" s="407"/>
      <c r="IN129" s="407"/>
      <c r="IO129" s="407"/>
      <c r="IP129" s="407"/>
      <c r="IQ129" s="407"/>
      <c r="IR129" s="407"/>
    </row>
    <row r="130" s="405" customFormat="1" spans="4:252">
      <c r="D130" s="440"/>
      <c r="ID130" s="407"/>
      <c r="IE130" s="407"/>
      <c r="IF130" s="407"/>
      <c r="IG130" s="407"/>
      <c r="IH130" s="407"/>
      <c r="II130" s="407"/>
      <c r="IJ130" s="407"/>
      <c r="IK130" s="407"/>
      <c r="IL130" s="407"/>
      <c r="IM130" s="407"/>
      <c r="IN130" s="407"/>
      <c r="IO130" s="407"/>
      <c r="IP130" s="407"/>
      <c r="IQ130" s="407"/>
      <c r="IR130" s="407"/>
    </row>
    <row r="131" s="405" customFormat="1" spans="4:252">
      <c r="D131" s="440"/>
      <c r="ID131" s="407"/>
      <c r="IE131" s="407"/>
      <c r="IF131" s="407"/>
      <c r="IG131" s="407"/>
      <c r="IH131" s="407"/>
      <c r="II131" s="407"/>
      <c r="IJ131" s="407"/>
      <c r="IK131" s="407"/>
      <c r="IL131" s="407"/>
      <c r="IM131" s="407"/>
      <c r="IN131" s="407"/>
      <c r="IO131" s="407"/>
      <c r="IP131" s="407"/>
      <c r="IQ131" s="407"/>
      <c r="IR131" s="407"/>
    </row>
    <row r="132" s="405" customFormat="1" spans="4:252">
      <c r="D132" s="440"/>
      <c r="ID132" s="407"/>
      <c r="IE132" s="407"/>
      <c r="IF132" s="407"/>
      <c r="IG132" s="407"/>
      <c r="IH132" s="407"/>
      <c r="II132" s="407"/>
      <c r="IJ132" s="407"/>
      <c r="IK132" s="407"/>
      <c r="IL132" s="407"/>
      <c r="IM132" s="407"/>
      <c r="IN132" s="407"/>
      <c r="IO132" s="407"/>
      <c r="IP132" s="407"/>
      <c r="IQ132" s="407"/>
      <c r="IR132" s="407"/>
    </row>
    <row r="133" s="405" customFormat="1" spans="4:252">
      <c r="D133" s="440"/>
      <c r="ID133" s="407"/>
      <c r="IE133" s="407"/>
      <c r="IF133" s="407"/>
      <c r="IG133" s="407"/>
      <c r="IH133" s="407"/>
      <c r="II133" s="407"/>
      <c r="IJ133" s="407"/>
      <c r="IK133" s="407"/>
      <c r="IL133" s="407"/>
      <c r="IM133" s="407"/>
      <c r="IN133" s="407"/>
      <c r="IO133" s="407"/>
      <c r="IP133" s="407"/>
      <c r="IQ133" s="407"/>
      <c r="IR133" s="407"/>
    </row>
    <row r="134" s="405" customFormat="1" spans="4:252">
      <c r="D134" s="440"/>
      <c r="ID134" s="407"/>
      <c r="IE134" s="407"/>
      <c r="IF134" s="407"/>
      <c r="IG134" s="407"/>
      <c r="IH134" s="407"/>
      <c r="II134" s="407"/>
      <c r="IJ134" s="407"/>
      <c r="IK134" s="407"/>
      <c r="IL134" s="407"/>
      <c r="IM134" s="407"/>
      <c r="IN134" s="407"/>
      <c r="IO134" s="407"/>
      <c r="IP134" s="407"/>
      <c r="IQ134" s="407"/>
      <c r="IR134" s="407"/>
    </row>
    <row r="135" s="405" customFormat="1" spans="4:252">
      <c r="D135" s="440"/>
      <c r="ID135" s="407"/>
      <c r="IE135" s="407"/>
      <c r="IF135" s="407"/>
      <c r="IG135" s="407"/>
      <c r="IH135" s="407"/>
      <c r="II135" s="407"/>
      <c r="IJ135" s="407"/>
      <c r="IK135" s="407"/>
      <c r="IL135" s="407"/>
      <c r="IM135" s="407"/>
      <c r="IN135" s="407"/>
      <c r="IO135" s="407"/>
      <c r="IP135" s="407"/>
      <c r="IQ135" s="407"/>
      <c r="IR135" s="407"/>
    </row>
    <row r="136" s="405" customFormat="1" spans="4:252">
      <c r="D136" s="440"/>
      <c r="ID136" s="407"/>
      <c r="IE136" s="407"/>
      <c r="IF136" s="407"/>
      <c r="IG136" s="407"/>
      <c r="IH136" s="407"/>
      <c r="II136" s="407"/>
      <c r="IJ136" s="407"/>
      <c r="IK136" s="407"/>
      <c r="IL136" s="407"/>
      <c r="IM136" s="407"/>
      <c r="IN136" s="407"/>
      <c r="IO136" s="407"/>
      <c r="IP136" s="407"/>
      <c r="IQ136" s="407"/>
      <c r="IR136" s="407"/>
    </row>
    <row r="137" s="405" customFormat="1" spans="4:252">
      <c r="D137" s="440"/>
      <c r="ID137" s="407"/>
      <c r="IE137" s="407"/>
      <c r="IF137" s="407"/>
      <c r="IG137" s="407"/>
      <c r="IH137" s="407"/>
      <c r="II137" s="407"/>
      <c r="IJ137" s="407"/>
      <c r="IK137" s="407"/>
      <c r="IL137" s="407"/>
      <c r="IM137" s="407"/>
      <c r="IN137" s="407"/>
      <c r="IO137" s="407"/>
      <c r="IP137" s="407"/>
      <c r="IQ137" s="407"/>
      <c r="IR137" s="407"/>
    </row>
    <row r="138" s="405" customFormat="1" spans="4:252">
      <c r="D138" s="440"/>
      <c r="ID138" s="407"/>
      <c r="IE138" s="407"/>
      <c r="IF138" s="407"/>
      <c r="IG138" s="407"/>
      <c r="IH138" s="407"/>
      <c r="II138" s="407"/>
      <c r="IJ138" s="407"/>
      <c r="IK138" s="407"/>
      <c r="IL138" s="407"/>
      <c r="IM138" s="407"/>
      <c r="IN138" s="407"/>
      <c r="IO138" s="407"/>
      <c r="IP138" s="407"/>
      <c r="IQ138" s="407"/>
      <c r="IR138" s="407"/>
    </row>
    <row r="139" s="405" customFormat="1" spans="4:252">
      <c r="D139" s="440"/>
      <c r="ID139" s="407"/>
      <c r="IE139" s="407"/>
      <c r="IF139" s="407"/>
      <c r="IG139" s="407"/>
      <c r="IH139" s="407"/>
      <c r="II139" s="407"/>
      <c r="IJ139" s="407"/>
      <c r="IK139" s="407"/>
      <c r="IL139" s="407"/>
      <c r="IM139" s="407"/>
      <c r="IN139" s="407"/>
      <c r="IO139" s="407"/>
      <c r="IP139" s="407"/>
      <c r="IQ139" s="407"/>
      <c r="IR139" s="407"/>
    </row>
    <row r="140" s="405" customFormat="1" spans="4:252">
      <c r="D140" s="440"/>
      <c r="ID140" s="407"/>
      <c r="IE140" s="407"/>
      <c r="IF140" s="407"/>
      <c r="IG140" s="407"/>
      <c r="IH140" s="407"/>
      <c r="II140" s="407"/>
      <c r="IJ140" s="407"/>
      <c r="IK140" s="407"/>
      <c r="IL140" s="407"/>
      <c r="IM140" s="407"/>
      <c r="IN140" s="407"/>
      <c r="IO140" s="407"/>
      <c r="IP140" s="407"/>
      <c r="IQ140" s="407"/>
      <c r="IR140" s="407"/>
    </row>
    <row r="141" s="405" customFormat="1" spans="4:252">
      <c r="D141" s="440"/>
      <c r="ID141" s="407"/>
      <c r="IE141" s="407"/>
      <c r="IF141" s="407"/>
      <c r="IG141" s="407"/>
      <c r="IH141" s="407"/>
      <c r="II141" s="407"/>
      <c r="IJ141" s="407"/>
      <c r="IK141" s="407"/>
      <c r="IL141" s="407"/>
      <c r="IM141" s="407"/>
      <c r="IN141" s="407"/>
      <c r="IO141" s="407"/>
      <c r="IP141" s="407"/>
      <c r="IQ141" s="407"/>
      <c r="IR141" s="407"/>
    </row>
    <row r="142" s="405" customFormat="1" spans="4:252">
      <c r="D142" s="440"/>
      <c r="ID142" s="407"/>
      <c r="IE142" s="407"/>
      <c r="IF142" s="407"/>
      <c r="IG142" s="407"/>
      <c r="IH142" s="407"/>
      <c r="II142" s="407"/>
      <c r="IJ142" s="407"/>
      <c r="IK142" s="407"/>
      <c r="IL142" s="407"/>
      <c r="IM142" s="407"/>
      <c r="IN142" s="407"/>
      <c r="IO142" s="407"/>
      <c r="IP142" s="407"/>
      <c r="IQ142" s="407"/>
      <c r="IR142" s="407"/>
    </row>
    <row r="143" s="405" customFormat="1" spans="4:252">
      <c r="D143" s="440"/>
      <c r="ID143" s="407"/>
      <c r="IE143" s="407"/>
      <c r="IF143" s="407"/>
      <c r="IG143" s="407"/>
      <c r="IH143" s="407"/>
      <c r="II143" s="407"/>
      <c r="IJ143" s="407"/>
      <c r="IK143" s="407"/>
      <c r="IL143" s="407"/>
      <c r="IM143" s="407"/>
      <c r="IN143" s="407"/>
      <c r="IO143" s="407"/>
      <c r="IP143" s="407"/>
      <c r="IQ143" s="407"/>
      <c r="IR143" s="407"/>
    </row>
    <row r="144" s="405" customFormat="1" spans="4:252">
      <c r="D144" s="440"/>
      <c r="ID144" s="407"/>
      <c r="IE144" s="407"/>
      <c r="IF144" s="407"/>
      <c r="IG144" s="407"/>
      <c r="IH144" s="407"/>
      <c r="II144" s="407"/>
      <c r="IJ144" s="407"/>
      <c r="IK144" s="407"/>
      <c r="IL144" s="407"/>
      <c r="IM144" s="407"/>
      <c r="IN144" s="407"/>
      <c r="IO144" s="407"/>
      <c r="IP144" s="407"/>
      <c r="IQ144" s="407"/>
      <c r="IR144" s="407"/>
    </row>
    <row r="145" s="405" customFormat="1" spans="4:252">
      <c r="D145" s="440"/>
      <c r="ID145" s="407"/>
      <c r="IE145" s="407"/>
      <c r="IF145" s="407"/>
      <c r="IG145" s="407"/>
      <c r="IH145" s="407"/>
      <c r="II145" s="407"/>
      <c r="IJ145" s="407"/>
      <c r="IK145" s="407"/>
      <c r="IL145" s="407"/>
      <c r="IM145" s="407"/>
      <c r="IN145" s="407"/>
      <c r="IO145" s="407"/>
      <c r="IP145" s="407"/>
      <c r="IQ145" s="407"/>
      <c r="IR145" s="407"/>
    </row>
    <row r="146" s="405" customFormat="1" spans="4:252">
      <c r="D146" s="440"/>
      <c r="ID146" s="407"/>
      <c r="IE146" s="407"/>
      <c r="IF146" s="407"/>
      <c r="IG146" s="407"/>
      <c r="IH146" s="407"/>
      <c r="II146" s="407"/>
      <c r="IJ146" s="407"/>
      <c r="IK146" s="407"/>
      <c r="IL146" s="407"/>
      <c r="IM146" s="407"/>
      <c r="IN146" s="407"/>
      <c r="IO146" s="407"/>
      <c r="IP146" s="407"/>
      <c r="IQ146" s="407"/>
      <c r="IR146" s="407"/>
    </row>
    <row r="147" s="405" customFormat="1" spans="4:252">
      <c r="D147" s="440"/>
      <c r="ID147" s="407"/>
      <c r="IE147" s="407"/>
      <c r="IF147" s="407"/>
      <c r="IG147" s="407"/>
      <c r="IH147" s="407"/>
      <c r="II147" s="407"/>
      <c r="IJ147" s="407"/>
      <c r="IK147" s="407"/>
      <c r="IL147" s="407"/>
      <c r="IM147" s="407"/>
      <c r="IN147" s="407"/>
      <c r="IO147" s="407"/>
      <c r="IP147" s="407"/>
      <c r="IQ147" s="407"/>
      <c r="IR147" s="407"/>
    </row>
    <row r="148" s="405" customFormat="1" spans="4:252">
      <c r="D148" s="440"/>
      <c r="ID148" s="407"/>
      <c r="IE148" s="407"/>
      <c r="IF148" s="407"/>
      <c r="IG148" s="407"/>
      <c r="IH148" s="407"/>
      <c r="II148" s="407"/>
      <c r="IJ148" s="407"/>
      <c r="IK148" s="407"/>
      <c r="IL148" s="407"/>
      <c r="IM148" s="407"/>
      <c r="IN148" s="407"/>
      <c r="IO148" s="407"/>
      <c r="IP148" s="407"/>
      <c r="IQ148" s="407"/>
      <c r="IR148" s="407"/>
    </row>
    <row r="149" s="405" customFormat="1" spans="4:252">
      <c r="D149" s="440"/>
      <c r="ID149" s="407"/>
      <c r="IE149" s="407"/>
      <c r="IF149" s="407"/>
      <c r="IG149" s="407"/>
      <c r="IH149" s="407"/>
      <c r="II149" s="407"/>
      <c r="IJ149" s="407"/>
      <c r="IK149" s="407"/>
      <c r="IL149" s="407"/>
      <c r="IM149" s="407"/>
      <c r="IN149" s="407"/>
      <c r="IO149" s="407"/>
      <c r="IP149" s="407"/>
      <c r="IQ149" s="407"/>
      <c r="IR149" s="407"/>
    </row>
    <row r="150" s="405" customFormat="1" spans="4:252">
      <c r="D150" s="440"/>
      <c r="ID150" s="407"/>
      <c r="IE150" s="407"/>
      <c r="IF150" s="407"/>
      <c r="IG150" s="407"/>
      <c r="IH150" s="407"/>
      <c r="II150" s="407"/>
      <c r="IJ150" s="407"/>
      <c r="IK150" s="407"/>
      <c r="IL150" s="407"/>
      <c r="IM150" s="407"/>
      <c r="IN150" s="407"/>
      <c r="IO150" s="407"/>
      <c r="IP150" s="407"/>
      <c r="IQ150" s="407"/>
      <c r="IR150" s="407"/>
    </row>
    <row r="151" s="405" customFormat="1" spans="4:252">
      <c r="D151" s="440"/>
      <c r="ID151" s="407"/>
      <c r="IE151" s="407"/>
      <c r="IF151" s="407"/>
      <c r="IG151" s="407"/>
      <c r="IH151" s="407"/>
      <c r="II151" s="407"/>
      <c r="IJ151" s="407"/>
      <c r="IK151" s="407"/>
      <c r="IL151" s="407"/>
      <c r="IM151" s="407"/>
      <c r="IN151" s="407"/>
      <c r="IO151" s="407"/>
      <c r="IP151" s="407"/>
      <c r="IQ151" s="407"/>
      <c r="IR151" s="407"/>
    </row>
    <row r="152" s="405" customFormat="1" spans="4:252">
      <c r="D152" s="440"/>
      <c r="ID152" s="407"/>
      <c r="IE152" s="407"/>
      <c r="IF152" s="407"/>
      <c r="IG152" s="407"/>
      <c r="IH152" s="407"/>
      <c r="II152" s="407"/>
      <c r="IJ152" s="407"/>
      <c r="IK152" s="407"/>
      <c r="IL152" s="407"/>
      <c r="IM152" s="407"/>
      <c r="IN152" s="407"/>
      <c r="IO152" s="407"/>
      <c r="IP152" s="407"/>
      <c r="IQ152" s="407"/>
      <c r="IR152" s="407"/>
    </row>
    <row r="153" s="405" customFormat="1" spans="4:252">
      <c r="D153" s="440"/>
      <c r="ID153" s="407"/>
      <c r="IE153" s="407"/>
      <c r="IF153" s="407"/>
      <c r="IG153" s="407"/>
      <c r="IH153" s="407"/>
      <c r="II153" s="407"/>
      <c r="IJ153" s="407"/>
      <c r="IK153" s="407"/>
      <c r="IL153" s="407"/>
      <c r="IM153" s="407"/>
      <c r="IN153" s="407"/>
      <c r="IO153" s="407"/>
      <c r="IP153" s="407"/>
      <c r="IQ153" s="407"/>
      <c r="IR153" s="407"/>
    </row>
    <row r="154" s="405" customFormat="1" spans="4:252">
      <c r="D154" s="440"/>
      <c r="ID154" s="407"/>
      <c r="IE154" s="407"/>
      <c r="IF154" s="407"/>
      <c r="IG154" s="407"/>
      <c r="IH154" s="407"/>
      <c r="II154" s="407"/>
      <c r="IJ154" s="407"/>
      <c r="IK154" s="407"/>
      <c r="IL154" s="407"/>
      <c r="IM154" s="407"/>
      <c r="IN154" s="407"/>
      <c r="IO154" s="407"/>
      <c r="IP154" s="407"/>
      <c r="IQ154" s="407"/>
      <c r="IR154" s="407"/>
    </row>
    <row r="155" s="405" customFormat="1" spans="4:252">
      <c r="D155" s="440"/>
      <c r="ID155" s="407"/>
      <c r="IE155" s="407"/>
      <c r="IF155" s="407"/>
      <c r="IG155" s="407"/>
      <c r="IH155" s="407"/>
      <c r="II155" s="407"/>
      <c r="IJ155" s="407"/>
      <c r="IK155" s="407"/>
      <c r="IL155" s="407"/>
      <c r="IM155" s="407"/>
      <c r="IN155" s="407"/>
      <c r="IO155" s="407"/>
      <c r="IP155" s="407"/>
      <c r="IQ155" s="407"/>
      <c r="IR155" s="407"/>
    </row>
    <row r="156" s="405" customFormat="1" spans="4:252">
      <c r="D156" s="440"/>
      <c r="ID156" s="407"/>
      <c r="IE156" s="407"/>
      <c r="IF156" s="407"/>
      <c r="IG156" s="407"/>
      <c r="IH156" s="407"/>
      <c r="II156" s="407"/>
      <c r="IJ156" s="407"/>
      <c r="IK156" s="407"/>
      <c r="IL156" s="407"/>
      <c r="IM156" s="407"/>
      <c r="IN156" s="407"/>
      <c r="IO156" s="407"/>
      <c r="IP156" s="407"/>
      <c r="IQ156" s="407"/>
      <c r="IR156" s="407"/>
    </row>
    <row r="157" s="405" customFormat="1" spans="4:252">
      <c r="D157" s="440"/>
      <c r="ID157" s="407"/>
      <c r="IE157" s="407"/>
      <c r="IF157" s="407"/>
      <c r="IG157" s="407"/>
      <c r="IH157" s="407"/>
      <c r="II157" s="407"/>
      <c r="IJ157" s="407"/>
      <c r="IK157" s="407"/>
      <c r="IL157" s="407"/>
      <c r="IM157" s="407"/>
      <c r="IN157" s="407"/>
      <c r="IO157" s="407"/>
      <c r="IP157" s="407"/>
      <c r="IQ157" s="407"/>
      <c r="IR157" s="407"/>
    </row>
    <row r="158" s="405" customFormat="1" spans="4:252">
      <c r="D158" s="440"/>
      <c r="ID158" s="407"/>
      <c r="IE158" s="407"/>
      <c r="IF158" s="407"/>
      <c r="IG158" s="407"/>
      <c r="IH158" s="407"/>
      <c r="II158" s="407"/>
      <c r="IJ158" s="407"/>
      <c r="IK158" s="407"/>
      <c r="IL158" s="407"/>
      <c r="IM158" s="407"/>
      <c r="IN158" s="407"/>
      <c r="IO158" s="407"/>
      <c r="IP158" s="407"/>
      <c r="IQ158" s="407"/>
      <c r="IR158" s="407"/>
    </row>
    <row r="159" s="405" customFormat="1" spans="4:252">
      <c r="D159" s="440"/>
      <c r="ID159" s="407"/>
      <c r="IE159" s="407"/>
      <c r="IF159" s="407"/>
      <c r="IG159" s="407"/>
      <c r="IH159" s="407"/>
      <c r="II159" s="407"/>
      <c r="IJ159" s="407"/>
      <c r="IK159" s="407"/>
      <c r="IL159" s="407"/>
      <c r="IM159" s="407"/>
      <c r="IN159" s="407"/>
      <c r="IO159" s="407"/>
      <c r="IP159" s="407"/>
      <c r="IQ159" s="407"/>
      <c r="IR159" s="407"/>
    </row>
    <row r="160" s="405" customFormat="1" spans="4:252">
      <c r="D160" s="440"/>
      <c r="ID160" s="407"/>
      <c r="IE160" s="407"/>
      <c r="IF160" s="407"/>
      <c r="IG160" s="407"/>
      <c r="IH160" s="407"/>
      <c r="II160" s="407"/>
      <c r="IJ160" s="407"/>
      <c r="IK160" s="407"/>
      <c r="IL160" s="407"/>
      <c r="IM160" s="407"/>
      <c r="IN160" s="407"/>
      <c r="IO160" s="407"/>
      <c r="IP160" s="407"/>
      <c r="IQ160" s="407"/>
      <c r="IR160" s="407"/>
    </row>
    <row r="161" s="405" customFormat="1" spans="4:252">
      <c r="D161" s="440"/>
      <c r="ID161" s="407"/>
      <c r="IE161" s="407"/>
      <c r="IF161" s="407"/>
      <c r="IG161" s="407"/>
      <c r="IH161" s="407"/>
      <c r="II161" s="407"/>
      <c r="IJ161" s="407"/>
      <c r="IK161" s="407"/>
      <c r="IL161" s="407"/>
      <c r="IM161" s="407"/>
      <c r="IN161" s="407"/>
      <c r="IO161" s="407"/>
      <c r="IP161" s="407"/>
      <c r="IQ161" s="407"/>
      <c r="IR161" s="407"/>
    </row>
    <row r="162" s="405" customFormat="1" spans="4:252">
      <c r="D162" s="440"/>
      <c r="ID162" s="407"/>
      <c r="IE162" s="407"/>
      <c r="IF162" s="407"/>
      <c r="IG162" s="407"/>
      <c r="IH162" s="407"/>
      <c r="II162" s="407"/>
      <c r="IJ162" s="407"/>
      <c r="IK162" s="407"/>
      <c r="IL162" s="407"/>
      <c r="IM162" s="407"/>
      <c r="IN162" s="407"/>
      <c r="IO162" s="407"/>
      <c r="IP162" s="407"/>
      <c r="IQ162" s="407"/>
      <c r="IR162" s="407"/>
    </row>
    <row r="163" s="405" customFormat="1" spans="4:252">
      <c r="D163" s="440"/>
      <c r="ID163" s="407"/>
      <c r="IE163" s="407"/>
      <c r="IF163" s="407"/>
      <c r="IG163" s="407"/>
      <c r="IH163" s="407"/>
      <c r="II163" s="407"/>
      <c r="IJ163" s="407"/>
      <c r="IK163" s="407"/>
      <c r="IL163" s="407"/>
      <c r="IM163" s="407"/>
      <c r="IN163" s="407"/>
      <c r="IO163" s="407"/>
      <c r="IP163" s="407"/>
      <c r="IQ163" s="407"/>
      <c r="IR163" s="407"/>
    </row>
    <row r="164" s="405" customFormat="1" spans="4:252">
      <c r="D164" s="440"/>
      <c r="ID164" s="407"/>
      <c r="IE164" s="407"/>
      <c r="IF164" s="407"/>
      <c r="IG164" s="407"/>
      <c r="IH164" s="407"/>
      <c r="II164" s="407"/>
      <c r="IJ164" s="407"/>
      <c r="IK164" s="407"/>
      <c r="IL164" s="407"/>
      <c r="IM164" s="407"/>
      <c r="IN164" s="407"/>
      <c r="IO164" s="407"/>
      <c r="IP164" s="407"/>
      <c r="IQ164" s="407"/>
      <c r="IR164" s="407"/>
    </row>
    <row r="165" s="405" customFormat="1" spans="4:252">
      <c r="D165" s="440"/>
      <c r="ID165" s="407"/>
      <c r="IE165" s="407"/>
      <c r="IF165" s="407"/>
      <c r="IG165" s="407"/>
      <c r="IH165" s="407"/>
      <c r="II165" s="407"/>
      <c r="IJ165" s="407"/>
      <c r="IK165" s="407"/>
      <c r="IL165" s="407"/>
      <c r="IM165" s="407"/>
      <c r="IN165" s="407"/>
      <c r="IO165" s="407"/>
      <c r="IP165" s="407"/>
      <c r="IQ165" s="407"/>
      <c r="IR165" s="407"/>
    </row>
    <row r="166" s="405" customFormat="1" spans="4:252">
      <c r="D166" s="440"/>
      <c r="ID166" s="407"/>
      <c r="IE166" s="407"/>
      <c r="IF166" s="407"/>
      <c r="IG166" s="407"/>
      <c r="IH166" s="407"/>
      <c r="II166" s="407"/>
      <c r="IJ166" s="407"/>
      <c r="IK166" s="407"/>
      <c r="IL166" s="407"/>
      <c r="IM166" s="407"/>
      <c r="IN166" s="407"/>
      <c r="IO166" s="407"/>
      <c r="IP166" s="407"/>
      <c r="IQ166" s="407"/>
      <c r="IR166" s="407"/>
    </row>
    <row r="167" s="405" customFormat="1" spans="4:252">
      <c r="D167" s="440"/>
      <c r="ID167" s="407"/>
      <c r="IE167" s="407"/>
      <c r="IF167" s="407"/>
      <c r="IG167" s="407"/>
      <c r="IH167" s="407"/>
      <c r="II167" s="407"/>
      <c r="IJ167" s="407"/>
      <c r="IK167" s="407"/>
      <c r="IL167" s="407"/>
      <c r="IM167" s="407"/>
      <c r="IN167" s="407"/>
      <c r="IO167" s="407"/>
      <c r="IP167" s="407"/>
      <c r="IQ167" s="407"/>
      <c r="IR167" s="407"/>
    </row>
    <row r="168" s="405" customFormat="1" spans="4:252">
      <c r="D168" s="440"/>
      <c r="ID168" s="407"/>
      <c r="IE168" s="407"/>
      <c r="IF168" s="407"/>
      <c r="IG168" s="407"/>
      <c r="IH168" s="407"/>
      <c r="II168" s="407"/>
      <c r="IJ168" s="407"/>
      <c r="IK168" s="407"/>
      <c r="IL168" s="407"/>
      <c r="IM168" s="407"/>
      <c r="IN168" s="407"/>
      <c r="IO168" s="407"/>
      <c r="IP168" s="407"/>
      <c r="IQ168" s="407"/>
      <c r="IR168" s="407"/>
    </row>
    <row r="169" s="405" customFormat="1" spans="4:252">
      <c r="D169" s="440"/>
      <c r="ID169" s="407"/>
      <c r="IE169" s="407"/>
      <c r="IF169" s="407"/>
      <c r="IG169" s="407"/>
      <c r="IH169" s="407"/>
      <c r="II169" s="407"/>
      <c r="IJ169" s="407"/>
      <c r="IK169" s="407"/>
      <c r="IL169" s="407"/>
      <c r="IM169" s="407"/>
      <c r="IN169" s="407"/>
      <c r="IO169" s="407"/>
      <c r="IP169" s="407"/>
      <c r="IQ169" s="407"/>
      <c r="IR169" s="407"/>
    </row>
    <row r="170" s="405" customFormat="1" spans="4:252">
      <c r="D170" s="440"/>
      <c r="ID170" s="407"/>
      <c r="IE170" s="407"/>
      <c r="IF170" s="407"/>
      <c r="IG170" s="407"/>
      <c r="IH170" s="407"/>
      <c r="II170" s="407"/>
      <c r="IJ170" s="407"/>
      <c r="IK170" s="407"/>
      <c r="IL170" s="407"/>
      <c r="IM170" s="407"/>
      <c r="IN170" s="407"/>
      <c r="IO170" s="407"/>
      <c r="IP170" s="407"/>
      <c r="IQ170" s="407"/>
      <c r="IR170" s="407"/>
    </row>
    <row r="171" s="405" customFormat="1" spans="4:252">
      <c r="D171" s="440"/>
      <c r="ID171" s="407"/>
      <c r="IE171" s="407"/>
      <c r="IF171" s="407"/>
      <c r="IG171" s="407"/>
      <c r="IH171" s="407"/>
      <c r="II171" s="407"/>
      <c r="IJ171" s="407"/>
      <c r="IK171" s="407"/>
      <c r="IL171" s="407"/>
      <c r="IM171" s="407"/>
      <c r="IN171" s="407"/>
      <c r="IO171" s="407"/>
      <c r="IP171" s="407"/>
      <c r="IQ171" s="407"/>
      <c r="IR171" s="407"/>
    </row>
    <row r="172" s="405" customFormat="1" spans="4:252">
      <c r="D172" s="440"/>
      <c r="ID172" s="407"/>
      <c r="IE172" s="407"/>
      <c r="IF172" s="407"/>
      <c r="IG172" s="407"/>
      <c r="IH172" s="407"/>
      <c r="II172" s="407"/>
      <c r="IJ172" s="407"/>
      <c r="IK172" s="407"/>
      <c r="IL172" s="407"/>
      <c r="IM172" s="407"/>
      <c r="IN172" s="407"/>
      <c r="IO172" s="407"/>
      <c r="IP172" s="407"/>
      <c r="IQ172" s="407"/>
      <c r="IR172" s="407"/>
    </row>
    <row r="173" s="405" customFormat="1" spans="4:252">
      <c r="D173" s="440"/>
      <c r="ID173" s="407"/>
      <c r="IE173" s="407"/>
      <c r="IF173" s="407"/>
      <c r="IG173" s="407"/>
      <c r="IH173" s="407"/>
      <c r="II173" s="407"/>
      <c r="IJ173" s="407"/>
      <c r="IK173" s="407"/>
      <c r="IL173" s="407"/>
      <c r="IM173" s="407"/>
      <c r="IN173" s="407"/>
      <c r="IO173" s="407"/>
      <c r="IP173" s="407"/>
      <c r="IQ173" s="407"/>
      <c r="IR173" s="407"/>
    </row>
    <row r="174" s="405" customFormat="1" spans="4:252">
      <c r="D174" s="440"/>
      <c r="ID174" s="407"/>
      <c r="IE174" s="407"/>
      <c r="IF174" s="407"/>
      <c r="IG174" s="407"/>
      <c r="IH174" s="407"/>
      <c r="II174" s="407"/>
      <c r="IJ174" s="407"/>
      <c r="IK174" s="407"/>
      <c r="IL174" s="407"/>
      <c r="IM174" s="407"/>
      <c r="IN174" s="407"/>
      <c r="IO174" s="407"/>
      <c r="IP174" s="407"/>
      <c r="IQ174" s="407"/>
      <c r="IR174" s="407"/>
    </row>
    <row r="175" s="405" customFormat="1" spans="4:252">
      <c r="D175" s="440"/>
      <c r="ID175" s="407"/>
      <c r="IE175" s="407"/>
      <c r="IF175" s="407"/>
      <c r="IG175" s="407"/>
      <c r="IH175" s="407"/>
      <c r="II175" s="407"/>
      <c r="IJ175" s="407"/>
      <c r="IK175" s="407"/>
      <c r="IL175" s="407"/>
      <c r="IM175" s="407"/>
      <c r="IN175" s="407"/>
      <c r="IO175" s="407"/>
      <c r="IP175" s="407"/>
      <c r="IQ175" s="407"/>
      <c r="IR175" s="407"/>
    </row>
  </sheetData>
  <mergeCells count="2">
    <mergeCell ref="A2:D2"/>
    <mergeCell ref="A15:D15"/>
  </mergeCells>
  <printOptions horizontalCentered="1"/>
  <pageMargins left="0.393055555555556" right="0.393055555555556" top="0.393055555555556" bottom="0.393055555555556" header="0.5" footer="0.5"/>
  <pageSetup paperSize="9" fitToHeight="0" orientation="portrait" horizontalDpi="600"/>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76"/>
  <sheetViews>
    <sheetView showZeros="0" workbookViewId="0">
      <selection activeCell="G9" sqref="G9"/>
    </sheetView>
  </sheetViews>
  <sheetFormatPr defaultColWidth="10" defaultRowHeight="14.25"/>
  <cols>
    <col min="1" max="1" width="41.2190476190476" style="405" customWidth="1"/>
    <col min="2" max="2" width="12.647619047619" style="433" customWidth="1"/>
    <col min="3" max="3" width="11.6285714285714" style="433" customWidth="1"/>
    <col min="4" max="4" width="13.0571428571429" style="405" customWidth="1"/>
    <col min="5" max="241" width="10" style="405"/>
    <col min="242" max="255" width="10" style="407"/>
  </cols>
  <sheetData>
    <row r="1" s="399" customFormat="1" ht="17.25" customHeight="1" spans="1:255">
      <c r="A1" s="408" t="s">
        <v>1296</v>
      </c>
      <c r="B1" s="434"/>
      <c r="C1" s="434"/>
      <c r="D1" s="408"/>
    </row>
    <row r="2" s="400" customFormat="1" ht="27.75" customHeight="1" spans="1:255">
      <c r="A2" s="435" t="s">
        <v>1297</v>
      </c>
      <c r="B2" s="435"/>
      <c r="C2" s="435"/>
      <c r="D2" s="435"/>
    </row>
    <row r="3" s="401" customFormat="1" ht="22" customHeight="1" spans="1:255">
      <c r="A3" s="410"/>
      <c r="B3" s="410"/>
      <c r="C3" s="410"/>
      <c r="D3" s="411" t="s">
        <v>285</v>
      </c>
    </row>
    <row r="4" s="402" customFormat="1" ht="36" customHeight="1" spans="1:255">
      <c r="A4" s="205" t="s">
        <v>365</v>
      </c>
      <c r="B4" s="412" t="s">
        <v>431</v>
      </c>
      <c r="C4" s="353" t="s">
        <v>1292</v>
      </c>
      <c r="D4" s="353" t="s">
        <v>454</v>
      </c>
    </row>
    <row r="5" s="217" customFormat="1" ht="36" customHeight="1" spans="1:255">
      <c r="A5" s="413" t="s">
        <v>1274</v>
      </c>
      <c r="B5" s="428"/>
      <c r="C5" s="428"/>
      <c r="D5" s="425"/>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c r="BT5" s="219"/>
      <c r="BU5" s="219"/>
      <c r="BV5" s="219"/>
      <c r="BW5" s="219"/>
      <c r="BX5" s="219"/>
      <c r="BY5" s="219"/>
      <c r="BZ5" s="219"/>
      <c r="CA5" s="219"/>
      <c r="CB5" s="219"/>
      <c r="CC5" s="219"/>
      <c r="CD5" s="219"/>
      <c r="CE5" s="219"/>
      <c r="CF5" s="219"/>
      <c r="CG5" s="219"/>
      <c r="CH5" s="219"/>
      <c r="CI5" s="219"/>
      <c r="CJ5" s="219"/>
      <c r="CK5" s="219"/>
      <c r="CL5" s="219"/>
      <c r="CM5" s="219"/>
      <c r="CN5" s="219"/>
      <c r="CO5" s="219"/>
      <c r="CP5" s="219"/>
      <c r="CQ5" s="219"/>
      <c r="CR5" s="219"/>
      <c r="CS5" s="219"/>
      <c r="CT5" s="219"/>
      <c r="CU5" s="219"/>
      <c r="CV5" s="219"/>
      <c r="CW5" s="219"/>
      <c r="CX5" s="219"/>
      <c r="CY5" s="219"/>
      <c r="CZ5" s="219"/>
      <c r="DA5" s="219"/>
      <c r="DB5" s="219"/>
      <c r="DC5" s="219"/>
      <c r="DD5" s="219"/>
      <c r="DE5" s="219"/>
      <c r="DF5" s="219"/>
      <c r="DG5" s="219"/>
      <c r="DH5" s="219"/>
      <c r="DI5" s="219"/>
      <c r="DJ5" s="219"/>
      <c r="DK5" s="219"/>
      <c r="DL5" s="219"/>
      <c r="DM5" s="219"/>
      <c r="DN5" s="219"/>
      <c r="DO5" s="219"/>
      <c r="DP5" s="219"/>
      <c r="DQ5" s="219"/>
      <c r="DR5" s="219"/>
      <c r="DS5" s="219"/>
      <c r="DT5" s="219"/>
      <c r="DU5" s="219"/>
      <c r="DV5" s="219"/>
      <c r="DW5" s="219"/>
      <c r="DX5" s="219"/>
      <c r="DY5" s="219"/>
      <c r="DZ5" s="219"/>
      <c r="EA5" s="219"/>
      <c r="EB5" s="219"/>
      <c r="EC5" s="219"/>
      <c r="ED5" s="219"/>
      <c r="EE5" s="219"/>
      <c r="EF5" s="219"/>
      <c r="EG5" s="219"/>
      <c r="EH5" s="219"/>
      <c r="EI5" s="219"/>
      <c r="EJ5" s="219"/>
      <c r="EK5" s="219"/>
      <c r="EL5" s="219"/>
      <c r="EM5" s="219"/>
      <c r="EN5" s="219"/>
      <c r="EO5" s="219"/>
      <c r="EP5" s="219"/>
      <c r="EQ5" s="219"/>
      <c r="ER5" s="219"/>
      <c r="ES5" s="219"/>
      <c r="ET5" s="219"/>
      <c r="EU5" s="219"/>
      <c r="EV5" s="219"/>
      <c r="EW5" s="219"/>
      <c r="EX5" s="219"/>
      <c r="EY5" s="219"/>
      <c r="EZ5" s="219"/>
      <c r="FA5" s="219"/>
      <c r="FB5" s="219"/>
      <c r="FC5" s="219"/>
      <c r="FD5" s="219"/>
      <c r="FE5" s="219"/>
      <c r="FF5" s="219"/>
      <c r="FG5" s="219"/>
      <c r="FH5" s="219"/>
      <c r="FI5" s="219"/>
      <c r="FJ5" s="219"/>
      <c r="FK5" s="219"/>
      <c r="FL5" s="219"/>
      <c r="FM5" s="219"/>
      <c r="FN5" s="219"/>
      <c r="FO5" s="219"/>
      <c r="FP5" s="219"/>
      <c r="FQ5" s="219"/>
      <c r="FR5" s="219"/>
      <c r="FS5" s="219"/>
      <c r="FT5" s="219"/>
      <c r="FU5" s="219"/>
      <c r="FV5" s="219"/>
      <c r="FW5" s="219"/>
      <c r="FX5" s="219"/>
      <c r="FY5" s="219"/>
      <c r="FZ5" s="219"/>
      <c r="GA5" s="219"/>
      <c r="GB5" s="219"/>
      <c r="GC5" s="219"/>
      <c r="GD5" s="219"/>
      <c r="GE5" s="219"/>
      <c r="GF5" s="219"/>
      <c r="GG5" s="219"/>
      <c r="GH5" s="219"/>
      <c r="GI5" s="219"/>
      <c r="GJ5" s="219"/>
      <c r="GK5" s="219"/>
      <c r="GL5" s="219"/>
      <c r="GM5" s="219"/>
      <c r="GN5" s="219"/>
      <c r="GO5" s="219"/>
      <c r="GP5" s="219"/>
      <c r="GQ5" s="219"/>
      <c r="GR5" s="219"/>
      <c r="GS5" s="219"/>
      <c r="GT5" s="219"/>
      <c r="GU5" s="219"/>
      <c r="GV5" s="219"/>
      <c r="GW5" s="219"/>
      <c r="GX5" s="219"/>
      <c r="GY5" s="219"/>
      <c r="GZ5" s="219"/>
      <c r="HA5" s="219"/>
      <c r="HB5" s="219"/>
      <c r="HC5" s="219"/>
      <c r="HD5" s="219"/>
      <c r="HE5" s="219"/>
      <c r="HF5" s="219"/>
      <c r="HG5" s="219"/>
      <c r="HH5" s="219"/>
      <c r="HI5" s="219"/>
      <c r="HJ5" s="219"/>
      <c r="HK5" s="219"/>
      <c r="HL5" s="219"/>
      <c r="HM5" s="219"/>
      <c r="HN5" s="219"/>
      <c r="HO5" s="219"/>
      <c r="HP5" s="219"/>
      <c r="HQ5" s="219"/>
      <c r="HR5" s="219"/>
      <c r="HS5" s="219"/>
      <c r="HT5" s="219"/>
      <c r="HU5" s="219"/>
      <c r="HV5" s="219"/>
      <c r="HW5" s="219"/>
      <c r="HX5" s="219"/>
      <c r="HY5" s="219"/>
      <c r="HZ5" s="219"/>
      <c r="IA5" s="219"/>
      <c r="IB5" s="219"/>
      <c r="IC5" s="219"/>
      <c r="ID5" s="219"/>
      <c r="IE5" s="219"/>
      <c r="IF5" s="219"/>
      <c r="IG5" s="219"/>
      <c r="IH5" s="414"/>
      <c r="II5" s="414"/>
      <c r="IJ5" s="414"/>
      <c r="IK5" s="414"/>
      <c r="IL5" s="414"/>
      <c r="IM5" s="414"/>
      <c r="IN5" s="414"/>
      <c r="IO5" s="414"/>
      <c r="IP5" s="414"/>
      <c r="IQ5" s="414"/>
      <c r="IR5" s="414"/>
      <c r="IS5" s="414"/>
      <c r="IT5" s="414"/>
      <c r="IU5" s="414"/>
    </row>
    <row r="6" s="221" customFormat="1" ht="36" customHeight="1" spans="1:255">
      <c r="A6" s="415" t="s">
        <v>1275</v>
      </c>
      <c r="B6" s="436">
        <v>34</v>
      </c>
      <c r="C6" s="436"/>
      <c r="D6" s="427"/>
    </row>
    <row r="7" s="221" customFormat="1" ht="36" customHeight="1" spans="1:255">
      <c r="A7" s="415" t="s">
        <v>1276</v>
      </c>
      <c r="B7" s="436"/>
      <c r="C7" s="436"/>
      <c r="D7" s="427"/>
    </row>
    <row r="8" s="403" customFormat="1" ht="36" customHeight="1" spans="1:255">
      <c r="A8" s="417" t="s">
        <v>1277</v>
      </c>
      <c r="B8" s="437"/>
      <c r="C8" s="437"/>
      <c r="D8" s="417"/>
    </row>
    <row r="9" s="221" customFormat="1" ht="36" customHeight="1" spans="1:255">
      <c r="A9" s="415" t="s">
        <v>1278</v>
      </c>
      <c r="B9" s="436"/>
      <c r="C9" s="436"/>
      <c r="D9" s="427"/>
    </row>
    <row r="10" s="404" customFormat="1" ht="36" customHeight="1" spans="1:255">
      <c r="A10" s="369" t="s">
        <v>353</v>
      </c>
      <c r="B10" s="428">
        <f>SUM(B6:B9)</f>
        <v>34</v>
      </c>
      <c r="C10" s="428">
        <v>0</v>
      </c>
      <c r="D10" s="428"/>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c r="AR10" s="221"/>
      <c r="AS10" s="221"/>
      <c r="AT10" s="221"/>
      <c r="AU10" s="221"/>
      <c r="AV10" s="221"/>
      <c r="AW10" s="221"/>
      <c r="AX10" s="221"/>
      <c r="AY10" s="221"/>
      <c r="AZ10" s="221"/>
      <c r="BA10" s="221"/>
      <c r="BB10" s="221"/>
      <c r="BC10" s="221"/>
      <c r="BD10" s="221"/>
      <c r="BE10" s="221"/>
      <c r="BF10" s="221"/>
      <c r="BG10" s="221"/>
      <c r="BH10" s="221"/>
      <c r="BI10" s="221"/>
      <c r="BJ10" s="221"/>
      <c r="BK10" s="221"/>
      <c r="BL10" s="221"/>
      <c r="BM10" s="221"/>
      <c r="BN10" s="221"/>
      <c r="BO10" s="221"/>
      <c r="BP10" s="221"/>
      <c r="BQ10" s="221"/>
      <c r="BR10" s="221"/>
      <c r="BS10" s="221"/>
      <c r="BT10" s="221"/>
      <c r="BU10" s="221"/>
      <c r="BV10" s="221"/>
      <c r="BW10" s="221"/>
      <c r="BX10" s="221"/>
      <c r="BY10" s="221"/>
      <c r="BZ10" s="221"/>
      <c r="CA10" s="221"/>
      <c r="CB10" s="221"/>
      <c r="CC10" s="221"/>
      <c r="CD10" s="221"/>
      <c r="CE10" s="221"/>
      <c r="CF10" s="221"/>
      <c r="CG10" s="221"/>
      <c r="CH10" s="221"/>
      <c r="CI10" s="221"/>
      <c r="CJ10" s="221"/>
      <c r="CK10" s="221"/>
      <c r="CL10" s="221"/>
      <c r="CM10" s="221"/>
      <c r="CN10" s="221"/>
      <c r="CO10" s="221"/>
      <c r="CP10" s="221"/>
      <c r="CQ10" s="221"/>
      <c r="CR10" s="221"/>
      <c r="CS10" s="221"/>
      <c r="CT10" s="221"/>
      <c r="CU10" s="221"/>
      <c r="CV10" s="221"/>
      <c r="CW10" s="221"/>
      <c r="CX10" s="221"/>
      <c r="CY10" s="221"/>
      <c r="CZ10" s="221"/>
      <c r="DA10" s="221"/>
      <c r="DB10" s="221"/>
      <c r="DC10" s="221"/>
      <c r="DD10" s="221"/>
      <c r="DE10" s="221"/>
      <c r="DF10" s="221"/>
      <c r="DG10" s="221"/>
      <c r="DH10" s="221"/>
      <c r="DI10" s="221"/>
      <c r="DJ10" s="221"/>
      <c r="DK10" s="221"/>
      <c r="DL10" s="221"/>
      <c r="DM10" s="221"/>
      <c r="DN10" s="221"/>
      <c r="DO10" s="221"/>
      <c r="DP10" s="221"/>
      <c r="DQ10" s="221"/>
      <c r="DR10" s="221"/>
      <c r="DS10" s="221"/>
      <c r="DT10" s="221"/>
      <c r="DU10" s="221"/>
      <c r="DV10" s="221"/>
      <c r="DW10" s="221"/>
      <c r="DX10" s="221"/>
      <c r="DY10" s="221"/>
      <c r="DZ10" s="221"/>
      <c r="EA10" s="221"/>
      <c r="EB10" s="221"/>
      <c r="EC10" s="221"/>
      <c r="ED10" s="221"/>
      <c r="EE10" s="221"/>
      <c r="EF10" s="221"/>
      <c r="EG10" s="221"/>
      <c r="EH10" s="221"/>
      <c r="EI10" s="221"/>
      <c r="EJ10" s="221"/>
      <c r="EK10" s="221"/>
      <c r="EL10" s="221"/>
      <c r="EM10" s="221"/>
      <c r="EN10" s="221"/>
      <c r="EO10" s="221"/>
      <c r="EP10" s="221"/>
      <c r="EQ10" s="221"/>
      <c r="ER10" s="221"/>
      <c r="ES10" s="221"/>
      <c r="ET10" s="221"/>
      <c r="EU10" s="221"/>
      <c r="EV10" s="221"/>
      <c r="EW10" s="221"/>
      <c r="EX10" s="221"/>
      <c r="EY10" s="221"/>
      <c r="EZ10" s="221"/>
      <c r="FA10" s="221"/>
      <c r="FB10" s="221"/>
      <c r="FC10" s="221"/>
      <c r="FD10" s="221"/>
      <c r="FE10" s="221"/>
      <c r="FF10" s="221"/>
      <c r="FG10" s="221"/>
      <c r="FH10" s="221"/>
      <c r="FI10" s="221"/>
      <c r="FJ10" s="221"/>
      <c r="FK10" s="221"/>
      <c r="FL10" s="221"/>
      <c r="FM10" s="221"/>
      <c r="FN10" s="221"/>
      <c r="FO10" s="221"/>
      <c r="FP10" s="221"/>
      <c r="FQ10" s="221"/>
      <c r="FR10" s="221"/>
      <c r="FS10" s="221"/>
      <c r="FT10" s="221"/>
      <c r="FU10" s="221"/>
      <c r="FV10" s="221"/>
      <c r="FW10" s="221"/>
      <c r="FX10" s="221"/>
      <c r="FY10" s="221"/>
      <c r="FZ10" s="221"/>
      <c r="GA10" s="221"/>
      <c r="GB10" s="221"/>
      <c r="GC10" s="221"/>
      <c r="GD10" s="221"/>
      <c r="GE10" s="221"/>
      <c r="GF10" s="221"/>
      <c r="GG10" s="221"/>
      <c r="GH10" s="221"/>
      <c r="GI10" s="221"/>
      <c r="GJ10" s="221"/>
      <c r="GK10" s="221"/>
      <c r="GL10" s="221"/>
      <c r="GM10" s="221"/>
      <c r="GN10" s="221"/>
      <c r="GO10" s="221"/>
      <c r="GP10" s="221"/>
      <c r="GQ10" s="221"/>
      <c r="GR10" s="221"/>
      <c r="GS10" s="221"/>
      <c r="GT10" s="221"/>
      <c r="GU10" s="221"/>
      <c r="GV10" s="221"/>
      <c r="GW10" s="221"/>
      <c r="GX10" s="221"/>
      <c r="GY10" s="221"/>
      <c r="GZ10" s="221"/>
      <c r="HA10" s="221"/>
      <c r="HB10" s="221"/>
      <c r="HC10" s="221"/>
      <c r="HD10" s="221"/>
      <c r="HE10" s="221"/>
      <c r="HF10" s="221"/>
      <c r="HG10" s="221"/>
      <c r="HH10" s="221"/>
      <c r="HI10" s="221"/>
      <c r="HJ10" s="221"/>
      <c r="HK10" s="221"/>
      <c r="HL10" s="221"/>
      <c r="HM10" s="221"/>
      <c r="HN10" s="221"/>
      <c r="HO10" s="221"/>
      <c r="HP10" s="221"/>
      <c r="HQ10" s="221"/>
      <c r="HR10" s="221"/>
      <c r="HS10" s="221"/>
      <c r="HT10" s="221"/>
      <c r="HU10" s="221"/>
      <c r="HV10" s="221"/>
      <c r="HW10" s="221"/>
      <c r="HX10" s="221"/>
      <c r="HY10" s="221"/>
      <c r="HZ10" s="221"/>
      <c r="IA10" s="221"/>
      <c r="IB10" s="221"/>
      <c r="IC10" s="221"/>
      <c r="ID10" s="221"/>
      <c r="IE10" s="221"/>
      <c r="IF10" s="221"/>
      <c r="IG10" s="221"/>
    </row>
    <row r="11" s="219" customFormat="1" ht="36" customHeight="1" spans="1:255">
      <c r="A11" s="418" t="s">
        <v>354</v>
      </c>
      <c r="B11" s="428">
        <f>B12</f>
        <v>0</v>
      </c>
      <c r="C11" s="428">
        <f>C12</f>
        <v>0</v>
      </c>
      <c r="D11" s="438"/>
      <c r="IH11" s="414"/>
      <c r="II11" s="414"/>
      <c r="IJ11" s="414"/>
      <c r="IK11" s="414"/>
      <c r="IL11" s="414"/>
      <c r="IM11" s="414"/>
      <c r="IN11" s="414"/>
      <c r="IO11" s="414"/>
      <c r="IP11" s="414"/>
      <c r="IQ11" s="414"/>
      <c r="IR11" s="414"/>
      <c r="IS11" s="414"/>
      <c r="IT11" s="414"/>
      <c r="IU11" s="414"/>
    </row>
    <row r="12" s="405" customFormat="1" ht="36" customHeight="1" spans="1:255">
      <c r="A12" s="415" t="s">
        <v>360</v>
      </c>
      <c r="B12" s="436"/>
      <c r="C12" s="436"/>
      <c r="D12" s="427"/>
      <c r="IH12" s="407"/>
      <c r="II12" s="407"/>
      <c r="IJ12" s="407"/>
      <c r="IK12" s="407"/>
      <c r="IL12" s="407"/>
      <c r="IM12" s="407"/>
      <c r="IN12" s="407"/>
      <c r="IO12" s="407"/>
      <c r="IP12" s="407"/>
      <c r="IQ12" s="407"/>
      <c r="IR12" s="407"/>
      <c r="IS12" s="407"/>
      <c r="IT12" s="407"/>
      <c r="IU12" s="407"/>
    </row>
    <row r="13" s="406" customFormat="1" ht="36" customHeight="1" spans="1:255">
      <c r="A13" s="415" t="s">
        <v>361</v>
      </c>
      <c r="B13" s="436"/>
      <c r="C13" s="436"/>
      <c r="D13" s="427"/>
      <c r="E13" s="419"/>
      <c r="F13" s="41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c r="AM13" s="419"/>
      <c r="AN13" s="419"/>
      <c r="AO13" s="419"/>
      <c r="AP13" s="419"/>
      <c r="AQ13" s="419"/>
      <c r="AR13" s="419"/>
      <c r="AS13" s="419"/>
      <c r="AT13" s="419"/>
      <c r="AU13" s="419"/>
      <c r="AV13" s="419"/>
      <c r="AW13" s="419"/>
      <c r="AX13" s="419"/>
      <c r="AY13" s="419"/>
      <c r="AZ13" s="419"/>
      <c r="BA13" s="419"/>
      <c r="BB13" s="419"/>
      <c r="BC13" s="419"/>
      <c r="BD13" s="419"/>
      <c r="BE13" s="419"/>
      <c r="BF13" s="419"/>
      <c r="BG13" s="419"/>
      <c r="BH13" s="419"/>
      <c r="BI13" s="419"/>
      <c r="BJ13" s="419"/>
      <c r="BK13" s="419"/>
      <c r="BL13" s="419"/>
      <c r="BM13" s="419"/>
      <c r="BN13" s="419"/>
      <c r="BO13" s="419"/>
      <c r="BP13" s="419"/>
      <c r="BQ13" s="419"/>
      <c r="BR13" s="419"/>
      <c r="BS13" s="419"/>
      <c r="BT13" s="419"/>
      <c r="BU13" s="419"/>
      <c r="BV13" s="419"/>
      <c r="BW13" s="419"/>
      <c r="BX13" s="419"/>
      <c r="BY13" s="419"/>
      <c r="BZ13" s="419"/>
      <c r="CA13" s="419"/>
      <c r="CB13" s="419"/>
      <c r="CC13" s="419"/>
      <c r="CD13" s="419"/>
      <c r="CE13" s="419"/>
      <c r="CF13" s="419"/>
      <c r="CG13" s="419"/>
      <c r="CH13" s="419"/>
      <c r="CI13" s="419"/>
      <c r="CJ13" s="419"/>
      <c r="CK13" s="419"/>
      <c r="CL13" s="419"/>
      <c r="CM13" s="419"/>
      <c r="CN13" s="419"/>
      <c r="CO13" s="419"/>
      <c r="CP13" s="419"/>
      <c r="CQ13" s="419"/>
      <c r="CR13" s="419"/>
      <c r="CS13" s="419"/>
      <c r="CT13" s="419"/>
      <c r="CU13" s="419"/>
      <c r="CV13" s="419"/>
      <c r="CW13" s="419"/>
      <c r="CX13" s="419"/>
      <c r="CY13" s="419"/>
      <c r="CZ13" s="419"/>
      <c r="DA13" s="419"/>
      <c r="DB13" s="419"/>
      <c r="DC13" s="419"/>
      <c r="DD13" s="419"/>
      <c r="DE13" s="419"/>
      <c r="DF13" s="419"/>
      <c r="DG13" s="419"/>
      <c r="DH13" s="419"/>
      <c r="DI13" s="419"/>
      <c r="DJ13" s="419"/>
      <c r="DK13" s="419"/>
      <c r="DL13" s="419"/>
      <c r="DM13" s="419"/>
      <c r="DN13" s="419"/>
      <c r="DO13" s="419"/>
      <c r="DP13" s="419"/>
      <c r="DQ13" s="419"/>
      <c r="DR13" s="419"/>
      <c r="DS13" s="419"/>
      <c r="DT13" s="419"/>
      <c r="DU13" s="419"/>
      <c r="DV13" s="419"/>
      <c r="DW13" s="419"/>
      <c r="DX13" s="419"/>
      <c r="DY13" s="419"/>
      <c r="DZ13" s="419"/>
      <c r="EA13" s="419"/>
      <c r="EB13" s="419"/>
      <c r="EC13" s="419"/>
      <c r="ED13" s="419"/>
      <c r="EE13" s="419"/>
      <c r="EF13" s="419"/>
      <c r="EG13" s="419"/>
      <c r="EH13" s="419"/>
      <c r="EI13" s="419"/>
      <c r="EJ13" s="419"/>
      <c r="EK13" s="419"/>
      <c r="EL13" s="419"/>
      <c r="EM13" s="419"/>
      <c r="EN13" s="419"/>
      <c r="EO13" s="419"/>
      <c r="EP13" s="419"/>
      <c r="EQ13" s="419"/>
      <c r="ER13" s="419"/>
      <c r="ES13" s="419"/>
      <c r="ET13" s="419"/>
      <c r="EU13" s="419"/>
      <c r="EV13" s="419"/>
      <c r="EW13" s="419"/>
      <c r="EX13" s="419"/>
      <c r="EY13" s="419"/>
      <c r="EZ13" s="419"/>
      <c r="FA13" s="419"/>
      <c r="FB13" s="419"/>
      <c r="FC13" s="419"/>
      <c r="FD13" s="419"/>
      <c r="FE13" s="419"/>
      <c r="FF13" s="419"/>
      <c r="FG13" s="419"/>
      <c r="FH13" s="419"/>
      <c r="FI13" s="419"/>
      <c r="FJ13" s="419"/>
      <c r="FK13" s="419"/>
      <c r="FL13" s="419"/>
      <c r="FM13" s="419"/>
      <c r="FN13" s="419"/>
      <c r="FO13" s="419"/>
      <c r="FP13" s="419"/>
      <c r="FQ13" s="419"/>
      <c r="FR13" s="419"/>
      <c r="FS13" s="419"/>
      <c r="FT13" s="419"/>
      <c r="FU13" s="419"/>
      <c r="FV13" s="419"/>
      <c r="FW13" s="419"/>
      <c r="FX13" s="419"/>
      <c r="FY13" s="419"/>
      <c r="FZ13" s="419"/>
      <c r="GA13" s="419"/>
      <c r="GB13" s="419"/>
      <c r="GC13" s="419"/>
      <c r="GD13" s="419"/>
      <c r="GE13" s="419"/>
      <c r="GF13" s="419"/>
      <c r="GG13" s="419"/>
      <c r="GH13" s="419"/>
      <c r="GI13" s="419"/>
      <c r="GJ13" s="419"/>
      <c r="GK13" s="419"/>
      <c r="GL13" s="419"/>
      <c r="GM13" s="419"/>
      <c r="GN13" s="419"/>
      <c r="GO13" s="419"/>
      <c r="GP13" s="419"/>
      <c r="GQ13" s="419"/>
      <c r="GR13" s="419"/>
      <c r="GS13" s="419"/>
      <c r="GT13" s="419"/>
      <c r="GU13" s="419"/>
      <c r="GV13" s="419"/>
      <c r="GW13" s="419"/>
      <c r="GX13" s="419"/>
      <c r="GY13" s="419"/>
      <c r="GZ13" s="419"/>
      <c r="HA13" s="419"/>
      <c r="HB13" s="419"/>
      <c r="HC13" s="419"/>
      <c r="HD13" s="419"/>
      <c r="HE13" s="419"/>
      <c r="HF13" s="419"/>
      <c r="HG13" s="419"/>
      <c r="HH13" s="419"/>
      <c r="HI13" s="419"/>
      <c r="HJ13" s="419"/>
      <c r="HK13" s="419"/>
      <c r="HL13" s="419"/>
      <c r="HM13" s="419"/>
      <c r="HN13" s="419"/>
      <c r="HO13" s="419"/>
      <c r="HP13" s="419"/>
      <c r="HQ13" s="419"/>
      <c r="HR13" s="419"/>
      <c r="HS13" s="419"/>
      <c r="HT13" s="419"/>
      <c r="HU13" s="419"/>
      <c r="HV13" s="419"/>
      <c r="HW13" s="419"/>
      <c r="HX13" s="419"/>
      <c r="HY13" s="419"/>
      <c r="HZ13" s="419"/>
      <c r="IA13" s="419"/>
      <c r="IB13" s="419"/>
      <c r="IC13" s="419"/>
      <c r="ID13" s="419"/>
      <c r="IE13" s="419"/>
      <c r="IF13" s="419"/>
      <c r="IG13" s="419"/>
    </row>
    <row r="14" s="406" customFormat="1" ht="36" customHeight="1" spans="1:255">
      <c r="A14" s="420" t="s">
        <v>362</v>
      </c>
      <c r="B14" s="420">
        <f>B10</f>
        <v>34</v>
      </c>
      <c r="C14" s="420">
        <f>C10</f>
        <v>0</v>
      </c>
      <c r="D14" s="420"/>
      <c r="E14" s="419"/>
      <c r="F14" s="419"/>
      <c r="G14" s="419"/>
      <c r="H14" s="419"/>
      <c r="I14" s="419"/>
      <c r="J14" s="419"/>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19"/>
      <c r="BT14" s="419"/>
      <c r="BU14" s="419"/>
      <c r="BV14" s="419"/>
      <c r="BW14" s="419"/>
      <c r="BX14" s="419"/>
      <c r="BY14" s="419"/>
      <c r="BZ14" s="419"/>
      <c r="CA14" s="419"/>
      <c r="CB14" s="419"/>
      <c r="CC14" s="419"/>
      <c r="CD14" s="419"/>
      <c r="CE14" s="419"/>
      <c r="CF14" s="419"/>
      <c r="CG14" s="419"/>
      <c r="CH14" s="419"/>
      <c r="CI14" s="419"/>
      <c r="CJ14" s="419"/>
      <c r="CK14" s="419"/>
      <c r="CL14" s="419"/>
      <c r="CM14" s="419"/>
      <c r="CN14" s="419"/>
      <c r="CO14" s="419"/>
      <c r="CP14" s="419"/>
      <c r="CQ14" s="419"/>
      <c r="CR14" s="419"/>
      <c r="CS14" s="419"/>
      <c r="CT14" s="419"/>
      <c r="CU14" s="419"/>
      <c r="CV14" s="419"/>
      <c r="CW14" s="419"/>
      <c r="CX14" s="419"/>
      <c r="CY14" s="419"/>
      <c r="CZ14" s="419"/>
      <c r="DA14" s="419"/>
      <c r="DB14" s="419"/>
      <c r="DC14" s="419"/>
      <c r="DD14" s="419"/>
      <c r="DE14" s="419"/>
      <c r="DF14" s="419"/>
      <c r="DG14" s="419"/>
      <c r="DH14" s="419"/>
      <c r="DI14" s="419"/>
      <c r="DJ14" s="419"/>
      <c r="DK14" s="419"/>
      <c r="DL14" s="419"/>
      <c r="DM14" s="419"/>
      <c r="DN14" s="419"/>
      <c r="DO14" s="419"/>
      <c r="DP14" s="419"/>
      <c r="DQ14" s="419"/>
      <c r="DR14" s="419"/>
      <c r="DS14" s="419"/>
      <c r="DT14" s="419"/>
      <c r="DU14" s="419"/>
      <c r="DV14" s="419"/>
      <c r="DW14" s="419"/>
      <c r="DX14" s="419"/>
      <c r="DY14" s="419"/>
      <c r="DZ14" s="419"/>
      <c r="EA14" s="419"/>
      <c r="EB14" s="419"/>
      <c r="EC14" s="419"/>
      <c r="ED14" s="419"/>
      <c r="EE14" s="419"/>
      <c r="EF14" s="419"/>
      <c r="EG14" s="419"/>
      <c r="EH14" s="419"/>
      <c r="EI14" s="419"/>
      <c r="EJ14" s="419"/>
      <c r="EK14" s="419"/>
      <c r="EL14" s="419"/>
      <c r="EM14" s="419"/>
      <c r="EN14" s="419"/>
      <c r="EO14" s="419"/>
      <c r="EP14" s="419"/>
      <c r="EQ14" s="419"/>
      <c r="ER14" s="419"/>
      <c r="ES14" s="419"/>
      <c r="ET14" s="419"/>
      <c r="EU14" s="419"/>
      <c r="EV14" s="419"/>
      <c r="EW14" s="419"/>
      <c r="EX14" s="419"/>
      <c r="EY14" s="419"/>
      <c r="EZ14" s="419"/>
      <c r="FA14" s="419"/>
      <c r="FB14" s="419"/>
      <c r="FC14" s="419"/>
      <c r="FD14" s="419"/>
      <c r="FE14" s="419"/>
      <c r="FF14" s="419"/>
      <c r="FG14" s="419"/>
      <c r="FH14" s="419"/>
      <c r="FI14" s="419"/>
      <c r="FJ14" s="419"/>
      <c r="FK14" s="419"/>
      <c r="FL14" s="419"/>
      <c r="FM14" s="419"/>
      <c r="FN14" s="419"/>
      <c r="FO14" s="419"/>
      <c r="FP14" s="419"/>
      <c r="FQ14" s="419"/>
      <c r="FR14" s="419"/>
      <c r="FS14" s="419"/>
      <c r="FT14" s="419"/>
      <c r="FU14" s="419"/>
      <c r="FV14" s="419"/>
      <c r="FW14" s="419"/>
      <c r="FX14" s="419"/>
      <c r="FY14" s="419"/>
      <c r="FZ14" s="419"/>
      <c r="GA14" s="419"/>
      <c r="GB14" s="419"/>
      <c r="GC14" s="419"/>
      <c r="GD14" s="419"/>
      <c r="GE14" s="419"/>
      <c r="GF14" s="419"/>
      <c r="GG14" s="419"/>
      <c r="GH14" s="419"/>
      <c r="GI14" s="419"/>
      <c r="GJ14" s="419"/>
      <c r="GK14" s="419"/>
      <c r="GL14" s="419"/>
      <c r="GM14" s="419"/>
      <c r="GN14" s="419"/>
      <c r="GO14" s="419"/>
      <c r="GP14" s="419"/>
      <c r="GQ14" s="419"/>
      <c r="GR14" s="419"/>
      <c r="GS14" s="419"/>
      <c r="GT14" s="419"/>
      <c r="GU14" s="419"/>
      <c r="GV14" s="419"/>
      <c r="GW14" s="419"/>
      <c r="GX14" s="419"/>
      <c r="GY14" s="419"/>
      <c r="GZ14" s="419"/>
      <c r="HA14" s="419"/>
      <c r="HB14" s="419"/>
      <c r="HC14" s="419"/>
      <c r="HD14" s="419"/>
      <c r="HE14" s="419"/>
      <c r="HF14" s="419"/>
      <c r="HG14" s="419"/>
      <c r="HH14" s="419"/>
      <c r="HI14" s="419"/>
      <c r="HJ14" s="419"/>
      <c r="HK14" s="419"/>
      <c r="HL14" s="419"/>
      <c r="HM14" s="419"/>
      <c r="HN14" s="419"/>
      <c r="HO14" s="419"/>
      <c r="HP14" s="419"/>
      <c r="HQ14" s="419"/>
      <c r="HR14" s="419"/>
      <c r="HS14" s="419"/>
      <c r="HT14" s="419"/>
      <c r="HU14" s="419"/>
      <c r="HV14" s="419"/>
      <c r="HW14" s="419"/>
      <c r="HX14" s="419"/>
      <c r="HY14" s="419"/>
      <c r="HZ14" s="419"/>
      <c r="IA14" s="419"/>
      <c r="IB14" s="419"/>
      <c r="IC14" s="419"/>
      <c r="ID14" s="419"/>
      <c r="IE14" s="419"/>
      <c r="IF14" s="419"/>
      <c r="IG14" s="419"/>
    </row>
    <row r="15" s="405" customFormat="1" ht="40" customHeight="1" spans="1:255">
      <c r="A15" s="421" t="s">
        <v>1295</v>
      </c>
      <c r="B15" s="439"/>
      <c r="C15" s="439"/>
      <c r="D15" s="421"/>
      <c r="IG15" s="407"/>
      <c r="IH15" s="407"/>
      <c r="II15" s="407"/>
      <c r="IJ15" s="407"/>
      <c r="IK15" s="407"/>
      <c r="IL15" s="407"/>
      <c r="IM15" s="407"/>
      <c r="IN15" s="407"/>
      <c r="IO15" s="407"/>
      <c r="IP15" s="407"/>
      <c r="IQ15" s="407"/>
      <c r="IR15" s="407"/>
      <c r="IS15" s="407"/>
      <c r="IT15" s="407"/>
      <c r="IU15" s="407"/>
    </row>
    <row r="16" s="405" customFormat="1" ht="24" customHeight="1" spans="1:255">
      <c r="B16" s="433"/>
      <c r="C16" s="433"/>
      <c r="IH16" s="407"/>
      <c r="II16" s="407"/>
      <c r="IJ16" s="407"/>
      <c r="IK16" s="407"/>
      <c r="IL16" s="407"/>
      <c r="IM16" s="407"/>
      <c r="IN16" s="407"/>
      <c r="IO16" s="407"/>
      <c r="IP16" s="407"/>
      <c r="IQ16" s="407"/>
      <c r="IR16" s="407"/>
      <c r="IS16" s="407"/>
      <c r="IT16" s="407"/>
      <c r="IU16" s="407"/>
    </row>
    <row r="17" s="405" customFormat="1" spans="2:255">
      <c r="B17" s="433"/>
      <c r="C17" s="433"/>
      <c r="IH17" s="407"/>
      <c r="II17" s="407"/>
      <c r="IJ17" s="407"/>
      <c r="IK17" s="407"/>
      <c r="IL17" s="407"/>
      <c r="IM17" s="407"/>
      <c r="IN17" s="407"/>
      <c r="IO17" s="407"/>
      <c r="IP17" s="407"/>
      <c r="IQ17" s="407"/>
      <c r="IR17" s="407"/>
      <c r="IS17" s="407"/>
      <c r="IT17" s="407"/>
      <c r="IU17" s="407"/>
    </row>
    <row r="18" s="405" customFormat="1" spans="2:255">
      <c r="B18" s="433"/>
      <c r="C18" s="433"/>
      <c r="IH18" s="407"/>
      <c r="II18" s="407"/>
      <c r="IJ18" s="407"/>
      <c r="IK18" s="407"/>
      <c r="IL18" s="407"/>
      <c r="IM18" s="407"/>
      <c r="IN18" s="407"/>
      <c r="IO18" s="407"/>
      <c r="IP18" s="407"/>
      <c r="IQ18" s="407"/>
      <c r="IR18" s="407"/>
      <c r="IS18" s="407"/>
      <c r="IT18" s="407"/>
      <c r="IU18" s="407"/>
    </row>
    <row r="19" s="405" customFormat="1" spans="2:255">
      <c r="B19" s="433"/>
      <c r="C19" s="433"/>
      <c r="IH19" s="407"/>
      <c r="II19" s="407"/>
      <c r="IJ19" s="407"/>
      <c r="IK19" s="407"/>
      <c r="IL19" s="407"/>
      <c r="IM19" s="407"/>
      <c r="IN19" s="407"/>
      <c r="IO19" s="407"/>
      <c r="IP19" s="407"/>
      <c r="IQ19" s="407"/>
      <c r="IR19" s="407"/>
      <c r="IS19" s="407"/>
      <c r="IT19" s="407"/>
      <c r="IU19" s="407"/>
    </row>
    <row r="20" s="405" customFormat="1" spans="2:255">
      <c r="B20" s="433"/>
      <c r="C20" s="433"/>
      <c r="IH20" s="407"/>
      <c r="II20" s="407"/>
      <c r="IJ20" s="407"/>
      <c r="IK20" s="407"/>
      <c r="IL20" s="407"/>
      <c r="IM20" s="407"/>
      <c r="IN20" s="407"/>
      <c r="IO20" s="407"/>
      <c r="IP20" s="407"/>
      <c r="IQ20" s="407"/>
      <c r="IR20" s="407"/>
      <c r="IS20" s="407"/>
      <c r="IT20" s="407"/>
      <c r="IU20" s="407"/>
    </row>
    <row r="21" s="405" customFormat="1" spans="2:255">
      <c r="B21" s="433"/>
      <c r="C21" s="433"/>
      <c r="IH21" s="407"/>
      <c r="II21" s="407"/>
      <c r="IJ21" s="407"/>
      <c r="IK21" s="407"/>
      <c r="IL21" s="407"/>
      <c r="IM21" s="407"/>
      <c r="IN21" s="407"/>
      <c r="IO21" s="407"/>
      <c r="IP21" s="407"/>
      <c r="IQ21" s="407"/>
      <c r="IR21" s="407"/>
      <c r="IS21" s="407"/>
      <c r="IT21" s="407"/>
      <c r="IU21" s="407"/>
    </row>
    <row r="22" s="405" customFormat="1" spans="2:255">
      <c r="B22" s="433"/>
      <c r="C22" s="433"/>
      <c r="IH22" s="407"/>
      <c r="II22" s="407"/>
      <c r="IJ22" s="407"/>
      <c r="IK22" s="407"/>
      <c r="IL22" s="407"/>
      <c r="IM22" s="407"/>
      <c r="IN22" s="407"/>
      <c r="IO22" s="407"/>
      <c r="IP22" s="407"/>
      <c r="IQ22" s="407"/>
      <c r="IR22" s="407"/>
      <c r="IS22" s="407"/>
      <c r="IT22" s="407"/>
      <c r="IU22" s="407"/>
    </row>
    <row r="23" s="405" customFormat="1" spans="2:255">
      <c r="B23" s="433"/>
      <c r="C23" s="433"/>
      <c r="IH23" s="407"/>
      <c r="II23" s="407"/>
      <c r="IJ23" s="407"/>
      <c r="IK23" s="407"/>
      <c r="IL23" s="407"/>
      <c r="IM23" s="407"/>
      <c r="IN23" s="407"/>
      <c r="IO23" s="407"/>
      <c r="IP23" s="407"/>
      <c r="IQ23" s="407"/>
      <c r="IR23" s="407"/>
      <c r="IS23" s="407"/>
      <c r="IT23" s="407"/>
      <c r="IU23" s="407"/>
    </row>
    <row r="24" s="405" customFormat="1" spans="2:255">
      <c r="B24" s="433"/>
      <c r="C24" s="433"/>
      <c r="IH24" s="407"/>
      <c r="II24" s="407"/>
      <c r="IJ24" s="407"/>
      <c r="IK24" s="407"/>
      <c r="IL24" s="407"/>
      <c r="IM24" s="407"/>
      <c r="IN24" s="407"/>
      <c r="IO24" s="407"/>
      <c r="IP24" s="407"/>
      <c r="IQ24" s="407"/>
      <c r="IR24" s="407"/>
      <c r="IS24" s="407"/>
      <c r="IT24" s="407"/>
      <c r="IU24" s="407"/>
    </row>
    <row r="25" s="405" customFormat="1" spans="2:255">
      <c r="B25" s="433"/>
      <c r="C25" s="433"/>
      <c r="IH25" s="407"/>
      <c r="II25" s="407"/>
      <c r="IJ25" s="407"/>
      <c r="IK25" s="407"/>
      <c r="IL25" s="407"/>
      <c r="IM25" s="407"/>
      <c r="IN25" s="407"/>
      <c r="IO25" s="407"/>
      <c r="IP25" s="407"/>
      <c r="IQ25" s="407"/>
      <c r="IR25" s="407"/>
      <c r="IS25" s="407"/>
      <c r="IT25" s="407"/>
      <c r="IU25" s="407"/>
    </row>
    <row r="26" s="405" customFormat="1" spans="2:255">
      <c r="B26" s="433"/>
      <c r="C26" s="433"/>
      <c r="IH26" s="407"/>
      <c r="II26" s="407"/>
      <c r="IJ26" s="407"/>
      <c r="IK26" s="407"/>
      <c r="IL26" s="407"/>
      <c r="IM26" s="407"/>
      <c r="IN26" s="407"/>
      <c r="IO26" s="407"/>
      <c r="IP26" s="407"/>
      <c r="IQ26" s="407"/>
      <c r="IR26" s="407"/>
      <c r="IS26" s="407"/>
      <c r="IT26" s="407"/>
      <c r="IU26" s="407"/>
    </row>
    <row r="27" s="405" customFormat="1" spans="2:255">
      <c r="B27" s="433"/>
      <c r="C27" s="433"/>
      <c r="IH27" s="407"/>
      <c r="II27" s="407"/>
      <c r="IJ27" s="407"/>
      <c r="IK27" s="407"/>
      <c r="IL27" s="407"/>
      <c r="IM27" s="407"/>
      <c r="IN27" s="407"/>
      <c r="IO27" s="407"/>
      <c r="IP27" s="407"/>
      <c r="IQ27" s="407"/>
      <c r="IR27" s="407"/>
      <c r="IS27" s="407"/>
      <c r="IT27" s="407"/>
      <c r="IU27" s="407"/>
    </row>
    <row r="28" s="405" customFormat="1" spans="2:255">
      <c r="B28" s="433"/>
      <c r="C28" s="433"/>
      <c r="IH28" s="407"/>
      <c r="II28" s="407"/>
      <c r="IJ28" s="407"/>
      <c r="IK28" s="407"/>
      <c r="IL28" s="407"/>
      <c r="IM28" s="407"/>
      <c r="IN28" s="407"/>
      <c r="IO28" s="407"/>
      <c r="IP28" s="407"/>
      <c r="IQ28" s="407"/>
      <c r="IR28" s="407"/>
      <c r="IS28" s="407"/>
      <c r="IT28" s="407"/>
      <c r="IU28" s="407"/>
    </row>
    <row r="29" s="405" customFormat="1" spans="2:255">
      <c r="B29" s="433"/>
      <c r="C29" s="433"/>
      <c r="IH29" s="407"/>
      <c r="II29" s="407"/>
      <c r="IJ29" s="407"/>
      <c r="IK29" s="407"/>
      <c r="IL29" s="407"/>
      <c r="IM29" s="407"/>
      <c r="IN29" s="407"/>
      <c r="IO29" s="407"/>
      <c r="IP29" s="407"/>
      <c r="IQ29" s="407"/>
      <c r="IR29" s="407"/>
      <c r="IS29" s="407"/>
      <c r="IT29" s="407"/>
      <c r="IU29" s="407"/>
    </row>
    <row r="30" s="405" customFormat="1" spans="2:255">
      <c r="B30" s="433"/>
      <c r="C30" s="433"/>
      <c r="IH30" s="407"/>
      <c r="II30" s="407"/>
      <c r="IJ30" s="407"/>
      <c r="IK30" s="407"/>
      <c r="IL30" s="407"/>
      <c r="IM30" s="407"/>
      <c r="IN30" s="407"/>
      <c r="IO30" s="407"/>
      <c r="IP30" s="407"/>
      <c r="IQ30" s="407"/>
      <c r="IR30" s="407"/>
      <c r="IS30" s="407"/>
      <c r="IT30" s="407"/>
      <c r="IU30" s="407"/>
    </row>
    <row r="31" s="405" customFormat="1" spans="2:255">
      <c r="B31" s="433"/>
      <c r="C31" s="433"/>
      <c r="IH31" s="407"/>
      <c r="II31" s="407"/>
      <c r="IJ31" s="407"/>
      <c r="IK31" s="407"/>
      <c r="IL31" s="407"/>
      <c r="IM31" s="407"/>
      <c r="IN31" s="407"/>
      <c r="IO31" s="407"/>
      <c r="IP31" s="407"/>
      <c r="IQ31" s="407"/>
      <c r="IR31" s="407"/>
      <c r="IS31" s="407"/>
      <c r="IT31" s="407"/>
      <c r="IU31" s="407"/>
    </row>
    <row r="32" s="405" customFormat="1" spans="2:255">
      <c r="B32" s="433"/>
      <c r="C32" s="433"/>
      <c r="IH32" s="407"/>
      <c r="II32" s="407"/>
      <c r="IJ32" s="407"/>
      <c r="IK32" s="407"/>
      <c r="IL32" s="407"/>
      <c r="IM32" s="407"/>
      <c r="IN32" s="407"/>
      <c r="IO32" s="407"/>
      <c r="IP32" s="407"/>
      <c r="IQ32" s="407"/>
      <c r="IR32" s="407"/>
      <c r="IS32" s="407"/>
      <c r="IT32" s="407"/>
      <c r="IU32" s="407"/>
    </row>
    <row r="33" s="405" customFormat="1" spans="2:255">
      <c r="B33" s="433"/>
      <c r="C33" s="433"/>
      <c r="IH33" s="407"/>
      <c r="II33" s="407"/>
      <c r="IJ33" s="407"/>
      <c r="IK33" s="407"/>
      <c r="IL33" s="407"/>
      <c r="IM33" s="407"/>
      <c r="IN33" s="407"/>
      <c r="IO33" s="407"/>
      <c r="IP33" s="407"/>
      <c r="IQ33" s="407"/>
      <c r="IR33" s="407"/>
      <c r="IS33" s="407"/>
      <c r="IT33" s="407"/>
      <c r="IU33" s="407"/>
    </row>
    <row r="34" s="405" customFormat="1" spans="2:255">
      <c r="B34" s="433"/>
      <c r="C34" s="433"/>
      <c r="IH34" s="407"/>
      <c r="II34" s="407"/>
      <c r="IJ34" s="407"/>
      <c r="IK34" s="407"/>
      <c r="IL34" s="407"/>
      <c r="IM34" s="407"/>
      <c r="IN34" s="407"/>
      <c r="IO34" s="407"/>
      <c r="IP34" s="407"/>
      <c r="IQ34" s="407"/>
      <c r="IR34" s="407"/>
      <c r="IS34" s="407"/>
      <c r="IT34" s="407"/>
      <c r="IU34" s="407"/>
    </row>
    <row r="35" s="405" customFormat="1" spans="2:255">
      <c r="B35" s="433"/>
      <c r="C35" s="433"/>
      <c r="IH35" s="407"/>
      <c r="II35" s="407"/>
      <c r="IJ35" s="407"/>
      <c r="IK35" s="407"/>
      <c r="IL35" s="407"/>
      <c r="IM35" s="407"/>
      <c r="IN35" s="407"/>
      <c r="IO35" s="407"/>
      <c r="IP35" s="407"/>
      <c r="IQ35" s="407"/>
      <c r="IR35" s="407"/>
      <c r="IS35" s="407"/>
      <c r="IT35" s="407"/>
      <c r="IU35" s="407"/>
    </row>
    <row r="36" s="405" customFormat="1" spans="2:255">
      <c r="B36" s="433"/>
      <c r="C36" s="433"/>
      <c r="IH36" s="407"/>
      <c r="II36" s="407"/>
      <c r="IJ36" s="407"/>
      <c r="IK36" s="407"/>
      <c r="IL36" s="407"/>
      <c r="IM36" s="407"/>
      <c r="IN36" s="407"/>
      <c r="IO36" s="407"/>
      <c r="IP36" s="407"/>
      <c r="IQ36" s="407"/>
      <c r="IR36" s="407"/>
      <c r="IS36" s="407"/>
      <c r="IT36" s="407"/>
      <c r="IU36" s="407"/>
    </row>
    <row r="37" s="405" customFormat="1" spans="2:255">
      <c r="B37" s="433"/>
      <c r="C37" s="433"/>
      <c r="IH37" s="407"/>
      <c r="II37" s="407"/>
      <c r="IJ37" s="407"/>
      <c r="IK37" s="407"/>
      <c r="IL37" s="407"/>
      <c r="IM37" s="407"/>
      <c r="IN37" s="407"/>
      <c r="IO37" s="407"/>
      <c r="IP37" s="407"/>
      <c r="IQ37" s="407"/>
      <c r="IR37" s="407"/>
      <c r="IS37" s="407"/>
      <c r="IT37" s="407"/>
      <c r="IU37" s="407"/>
    </row>
    <row r="38" s="405" customFormat="1" spans="2:255">
      <c r="B38" s="433"/>
      <c r="C38" s="433"/>
      <c r="IH38" s="407"/>
      <c r="II38" s="407"/>
      <c r="IJ38" s="407"/>
      <c r="IK38" s="407"/>
      <c r="IL38" s="407"/>
      <c r="IM38" s="407"/>
      <c r="IN38" s="407"/>
      <c r="IO38" s="407"/>
      <c r="IP38" s="407"/>
      <c r="IQ38" s="407"/>
      <c r="IR38" s="407"/>
      <c r="IS38" s="407"/>
      <c r="IT38" s="407"/>
      <c r="IU38" s="407"/>
    </row>
    <row r="39" s="405" customFormat="1" spans="2:255">
      <c r="B39" s="433"/>
      <c r="C39" s="433"/>
      <c r="IH39" s="407"/>
      <c r="II39" s="407"/>
      <c r="IJ39" s="407"/>
      <c r="IK39" s="407"/>
      <c r="IL39" s="407"/>
      <c r="IM39" s="407"/>
      <c r="IN39" s="407"/>
      <c r="IO39" s="407"/>
      <c r="IP39" s="407"/>
      <c r="IQ39" s="407"/>
      <c r="IR39" s="407"/>
      <c r="IS39" s="407"/>
      <c r="IT39" s="407"/>
      <c r="IU39" s="407"/>
    </row>
    <row r="40" s="405" customFormat="1" spans="2:255">
      <c r="B40" s="433"/>
      <c r="C40" s="433"/>
      <c r="IH40" s="407"/>
      <c r="II40" s="407"/>
      <c r="IJ40" s="407"/>
      <c r="IK40" s="407"/>
      <c r="IL40" s="407"/>
      <c r="IM40" s="407"/>
      <c r="IN40" s="407"/>
      <c r="IO40" s="407"/>
      <c r="IP40" s="407"/>
      <c r="IQ40" s="407"/>
      <c r="IR40" s="407"/>
      <c r="IS40" s="407"/>
      <c r="IT40" s="407"/>
      <c r="IU40" s="407"/>
    </row>
    <row r="41" s="405" customFormat="1" spans="2:255">
      <c r="B41" s="433"/>
      <c r="C41" s="433"/>
      <c r="IH41" s="407"/>
      <c r="II41" s="407"/>
      <c r="IJ41" s="407"/>
      <c r="IK41" s="407"/>
      <c r="IL41" s="407"/>
      <c r="IM41" s="407"/>
      <c r="IN41" s="407"/>
      <c r="IO41" s="407"/>
      <c r="IP41" s="407"/>
      <c r="IQ41" s="407"/>
      <c r="IR41" s="407"/>
      <c r="IS41" s="407"/>
      <c r="IT41" s="407"/>
      <c r="IU41" s="407"/>
    </row>
    <row r="42" s="405" customFormat="1" spans="2:255">
      <c r="B42" s="433"/>
      <c r="C42" s="433"/>
      <c r="IH42" s="407"/>
      <c r="II42" s="407"/>
      <c r="IJ42" s="407"/>
      <c r="IK42" s="407"/>
      <c r="IL42" s="407"/>
      <c r="IM42" s="407"/>
      <c r="IN42" s="407"/>
      <c r="IO42" s="407"/>
      <c r="IP42" s="407"/>
      <c r="IQ42" s="407"/>
      <c r="IR42" s="407"/>
      <c r="IS42" s="407"/>
      <c r="IT42" s="407"/>
      <c r="IU42" s="407"/>
    </row>
    <row r="43" s="405" customFormat="1" spans="2:255">
      <c r="B43" s="433"/>
      <c r="C43" s="433"/>
      <c r="IH43" s="407"/>
      <c r="II43" s="407"/>
      <c r="IJ43" s="407"/>
      <c r="IK43" s="407"/>
      <c r="IL43" s="407"/>
      <c r="IM43" s="407"/>
      <c r="IN43" s="407"/>
      <c r="IO43" s="407"/>
      <c r="IP43" s="407"/>
      <c r="IQ43" s="407"/>
      <c r="IR43" s="407"/>
      <c r="IS43" s="407"/>
      <c r="IT43" s="407"/>
      <c r="IU43" s="407"/>
    </row>
    <row r="44" s="405" customFormat="1" spans="2:255">
      <c r="B44" s="433"/>
      <c r="C44" s="433"/>
      <c r="IH44" s="407"/>
      <c r="II44" s="407"/>
      <c r="IJ44" s="407"/>
      <c r="IK44" s="407"/>
      <c r="IL44" s="407"/>
      <c r="IM44" s="407"/>
      <c r="IN44" s="407"/>
      <c r="IO44" s="407"/>
      <c r="IP44" s="407"/>
      <c r="IQ44" s="407"/>
      <c r="IR44" s="407"/>
      <c r="IS44" s="407"/>
      <c r="IT44" s="407"/>
      <c r="IU44" s="407"/>
    </row>
    <row r="45" s="405" customFormat="1" spans="2:255">
      <c r="B45" s="433"/>
      <c r="C45" s="433"/>
      <c r="IH45" s="407"/>
      <c r="II45" s="407"/>
      <c r="IJ45" s="407"/>
      <c r="IK45" s="407"/>
      <c r="IL45" s="407"/>
      <c r="IM45" s="407"/>
      <c r="IN45" s="407"/>
      <c r="IO45" s="407"/>
      <c r="IP45" s="407"/>
      <c r="IQ45" s="407"/>
      <c r="IR45" s="407"/>
      <c r="IS45" s="407"/>
      <c r="IT45" s="407"/>
      <c r="IU45" s="407"/>
    </row>
    <row r="46" s="405" customFormat="1" spans="2:255">
      <c r="B46" s="433"/>
      <c r="C46" s="433"/>
      <c r="IH46" s="407"/>
      <c r="II46" s="407"/>
      <c r="IJ46" s="407"/>
      <c r="IK46" s="407"/>
      <c r="IL46" s="407"/>
      <c r="IM46" s="407"/>
      <c r="IN46" s="407"/>
      <c r="IO46" s="407"/>
      <c r="IP46" s="407"/>
      <c r="IQ46" s="407"/>
      <c r="IR46" s="407"/>
      <c r="IS46" s="407"/>
      <c r="IT46" s="407"/>
      <c r="IU46" s="407"/>
    </row>
    <row r="47" s="405" customFormat="1" spans="2:255">
      <c r="B47" s="433"/>
      <c r="C47" s="433"/>
      <c r="IH47" s="407"/>
      <c r="II47" s="407"/>
      <c r="IJ47" s="407"/>
      <c r="IK47" s="407"/>
      <c r="IL47" s="407"/>
      <c r="IM47" s="407"/>
      <c r="IN47" s="407"/>
      <c r="IO47" s="407"/>
      <c r="IP47" s="407"/>
      <c r="IQ47" s="407"/>
      <c r="IR47" s="407"/>
      <c r="IS47" s="407"/>
      <c r="IT47" s="407"/>
      <c r="IU47" s="407"/>
    </row>
    <row r="48" s="405" customFormat="1" spans="2:255">
      <c r="B48" s="433"/>
      <c r="C48" s="433"/>
      <c r="IH48" s="407"/>
      <c r="II48" s="407"/>
      <c r="IJ48" s="407"/>
      <c r="IK48" s="407"/>
      <c r="IL48" s="407"/>
      <c r="IM48" s="407"/>
      <c r="IN48" s="407"/>
      <c r="IO48" s="407"/>
      <c r="IP48" s="407"/>
      <c r="IQ48" s="407"/>
      <c r="IR48" s="407"/>
      <c r="IS48" s="407"/>
      <c r="IT48" s="407"/>
      <c r="IU48" s="407"/>
    </row>
    <row r="49" s="405" customFormat="1" spans="2:255">
      <c r="B49" s="433"/>
      <c r="C49" s="433"/>
      <c r="IH49" s="407"/>
      <c r="II49" s="407"/>
      <c r="IJ49" s="407"/>
      <c r="IK49" s="407"/>
      <c r="IL49" s="407"/>
      <c r="IM49" s="407"/>
      <c r="IN49" s="407"/>
      <c r="IO49" s="407"/>
      <c r="IP49" s="407"/>
      <c r="IQ49" s="407"/>
      <c r="IR49" s="407"/>
      <c r="IS49" s="407"/>
      <c r="IT49" s="407"/>
      <c r="IU49" s="407"/>
    </row>
    <row r="50" s="405" customFormat="1" spans="2:255">
      <c r="B50" s="433"/>
      <c r="C50" s="433"/>
      <c r="IH50" s="407"/>
      <c r="II50" s="407"/>
      <c r="IJ50" s="407"/>
      <c r="IK50" s="407"/>
      <c r="IL50" s="407"/>
      <c r="IM50" s="407"/>
      <c r="IN50" s="407"/>
      <c r="IO50" s="407"/>
      <c r="IP50" s="407"/>
      <c r="IQ50" s="407"/>
      <c r="IR50" s="407"/>
      <c r="IS50" s="407"/>
      <c r="IT50" s="407"/>
      <c r="IU50" s="407"/>
    </row>
    <row r="51" s="405" customFormat="1" spans="2:255">
      <c r="B51" s="433"/>
      <c r="C51" s="433"/>
      <c r="IH51" s="407"/>
      <c r="II51" s="407"/>
      <c r="IJ51" s="407"/>
      <c r="IK51" s="407"/>
      <c r="IL51" s="407"/>
      <c r="IM51" s="407"/>
      <c r="IN51" s="407"/>
      <c r="IO51" s="407"/>
      <c r="IP51" s="407"/>
      <c r="IQ51" s="407"/>
      <c r="IR51" s="407"/>
      <c r="IS51" s="407"/>
      <c r="IT51" s="407"/>
      <c r="IU51" s="407"/>
    </row>
    <row r="52" s="405" customFormat="1" spans="2:255">
      <c r="B52" s="433"/>
      <c r="C52" s="433"/>
      <c r="IH52" s="407"/>
      <c r="II52" s="407"/>
      <c r="IJ52" s="407"/>
      <c r="IK52" s="407"/>
      <c r="IL52" s="407"/>
      <c r="IM52" s="407"/>
      <c r="IN52" s="407"/>
      <c r="IO52" s="407"/>
      <c r="IP52" s="407"/>
      <c r="IQ52" s="407"/>
      <c r="IR52" s="407"/>
      <c r="IS52" s="407"/>
      <c r="IT52" s="407"/>
      <c r="IU52" s="407"/>
    </row>
    <row r="53" s="405" customFormat="1" spans="2:255">
      <c r="B53" s="433"/>
      <c r="C53" s="433"/>
      <c r="IH53" s="407"/>
      <c r="II53" s="407"/>
      <c r="IJ53" s="407"/>
      <c r="IK53" s="407"/>
      <c r="IL53" s="407"/>
      <c r="IM53" s="407"/>
      <c r="IN53" s="407"/>
      <c r="IO53" s="407"/>
      <c r="IP53" s="407"/>
      <c r="IQ53" s="407"/>
      <c r="IR53" s="407"/>
      <c r="IS53" s="407"/>
      <c r="IT53" s="407"/>
      <c r="IU53" s="407"/>
    </row>
    <row r="54" s="405" customFormat="1" spans="2:255">
      <c r="B54" s="433"/>
      <c r="C54" s="433"/>
      <c r="IH54" s="407"/>
      <c r="II54" s="407"/>
      <c r="IJ54" s="407"/>
      <c r="IK54" s="407"/>
      <c r="IL54" s="407"/>
      <c r="IM54" s="407"/>
      <c r="IN54" s="407"/>
      <c r="IO54" s="407"/>
      <c r="IP54" s="407"/>
      <c r="IQ54" s="407"/>
      <c r="IR54" s="407"/>
      <c r="IS54" s="407"/>
      <c r="IT54" s="407"/>
      <c r="IU54" s="407"/>
    </row>
    <row r="55" s="405" customFormat="1" spans="2:255">
      <c r="B55" s="433"/>
      <c r="C55" s="433"/>
      <c r="IH55" s="407"/>
      <c r="II55" s="407"/>
      <c r="IJ55" s="407"/>
      <c r="IK55" s="407"/>
      <c r="IL55" s="407"/>
      <c r="IM55" s="407"/>
      <c r="IN55" s="407"/>
      <c r="IO55" s="407"/>
      <c r="IP55" s="407"/>
      <c r="IQ55" s="407"/>
      <c r="IR55" s="407"/>
      <c r="IS55" s="407"/>
      <c r="IT55" s="407"/>
      <c r="IU55" s="407"/>
    </row>
    <row r="56" s="405" customFormat="1" spans="2:255">
      <c r="B56" s="433"/>
      <c r="C56" s="433"/>
      <c r="IH56" s="407"/>
      <c r="II56" s="407"/>
      <c r="IJ56" s="407"/>
      <c r="IK56" s="407"/>
      <c r="IL56" s="407"/>
      <c r="IM56" s="407"/>
      <c r="IN56" s="407"/>
      <c r="IO56" s="407"/>
      <c r="IP56" s="407"/>
      <c r="IQ56" s="407"/>
      <c r="IR56" s="407"/>
      <c r="IS56" s="407"/>
      <c r="IT56" s="407"/>
      <c r="IU56" s="407"/>
    </row>
    <row r="57" s="405" customFormat="1" spans="2:255">
      <c r="B57" s="433"/>
      <c r="C57" s="433"/>
      <c r="IH57" s="407"/>
      <c r="II57" s="407"/>
      <c r="IJ57" s="407"/>
      <c r="IK57" s="407"/>
      <c r="IL57" s="407"/>
      <c r="IM57" s="407"/>
      <c r="IN57" s="407"/>
      <c r="IO57" s="407"/>
      <c r="IP57" s="407"/>
      <c r="IQ57" s="407"/>
      <c r="IR57" s="407"/>
      <c r="IS57" s="407"/>
      <c r="IT57" s="407"/>
      <c r="IU57" s="407"/>
    </row>
    <row r="58" s="405" customFormat="1" spans="2:255">
      <c r="B58" s="433"/>
      <c r="C58" s="433"/>
      <c r="IH58" s="407"/>
      <c r="II58" s="407"/>
      <c r="IJ58" s="407"/>
      <c r="IK58" s="407"/>
      <c r="IL58" s="407"/>
      <c r="IM58" s="407"/>
      <c r="IN58" s="407"/>
      <c r="IO58" s="407"/>
      <c r="IP58" s="407"/>
      <c r="IQ58" s="407"/>
      <c r="IR58" s="407"/>
      <c r="IS58" s="407"/>
      <c r="IT58" s="407"/>
      <c r="IU58" s="407"/>
    </row>
    <row r="59" s="405" customFormat="1" spans="2:255">
      <c r="B59" s="433"/>
      <c r="C59" s="433"/>
      <c r="IH59" s="407"/>
      <c r="II59" s="407"/>
      <c r="IJ59" s="407"/>
      <c r="IK59" s="407"/>
      <c r="IL59" s="407"/>
      <c r="IM59" s="407"/>
      <c r="IN59" s="407"/>
      <c r="IO59" s="407"/>
      <c r="IP59" s="407"/>
      <c r="IQ59" s="407"/>
      <c r="IR59" s="407"/>
      <c r="IS59" s="407"/>
      <c r="IT59" s="407"/>
      <c r="IU59" s="407"/>
    </row>
    <row r="60" s="405" customFormat="1" spans="2:255">
      <c r="B60" s="433"/>
      <c r="C60" s="433"/>
      <c r="IH60" s="407"/>
      <c r="II60" s="407"/>
      <c r="IJ60" s="407"/>
      <c r="IK60" s="407"/>
      <c r="IL60" s="407"/>
      <c r="IM60" s="407"/>
      <c r="IN60" s="407"/>
      <c r="IO60" s="407"/>
      <c r="IP60" s="407"/>
      <c r="IQ60" s="407"/>
      <c r="IR60" s="407"/>
      <c r="IS60" s="407"/>
      <c r="IT60" s="407"/>
      <c r="IU60" s="407"/>
    </row>
    <row r="61" s="405" customFormat="1" spans="2:255">
      <c r="B61" s="433"/>
      <c r="C61" s="433"/>
      <c r="IH61" s="407"/>
      <c r="II61" s="407"/>
      <c r="IJ61" s="407"/>
      <c r="IK61" s="407"/>
      <c r="IL61" s="407"/>
      <c r="IM61" s="407"/>
      <c r="IN61" s="407"/>
      <c r="IO61" s="407"/>
      <c r="IP61" s="407"/>
      <c r="IQ61" s="407"/>
      <c r="IR61" s="407"/>
      <c r="IS61" s="407"/>
      <c r="IT61" s="407"/>
      <c r="IU61" s="407"/>
    </row>
    <row r="62" s="405" customFormat="1" spans="2:255">
      <c r="B62" s="433"/>
      <c r="C62" s="433"/>
      <c r="IH62" s="407"/>
      <c r="II62" s="407"/>
      <c r="IJ62" s="407"/>
      <c r="IK62" s="407"/>
      <c r="IL62" s="407"/>
      <c r="IM62" s="407"/>
      <c r="IN62" s="407"/>
      <c r="IO62" s="407"/>
      <c r="IP62" s="407"/>
      <c r="IQ62" s="407"/>
      <c r="IR62" s="407"/>
      <c r="IS62" s="407"/>
      <c r="IT62" s="407"/>
      <c r="IU62" s="407"/>
    </row>
    <row r="63" s="405" customFormat="1" spans="2:255">
      <c r="B63" s="433"/>
      <c r="C63" s="433"/>
      <c r="IH63" s="407"/>
      <c r="II63" s="407"/>
      <c r="IJ63" s="407"/>
      <c r="IK63" s="407"/>
      <c r="IL63" s="407"/>
      <c r="IM63" s="407"/>
      <c r="IN63" s="407"/>
      <c r="IO63" s="407"/>
      <c r="IP63" s="407"/>
      <c r="IQ63" s="407"/>
      <c r="IR63" s="407"/>
      <c r="IS63" s="407"/>
      <c r="IT63" s="407"/>
      <c r="IU63" s="407"/>
    </row>
    <row r="64" s="405" customFormat="1" spans="2:255">
      <c r="B64" s="433"/>
      <c r="C64" s="433"/>
      <c r="IH64" s="407"/>
      <c r="II64" s="407"/>
      <c r="IJ64" s="407"/>
      <c r="IK64" s="407"/>
      <c r="IL64" s="407"/>
      <c r="IM64" s="407"/>
      <c r="IN64" s="407"/>
      <c r="IO64" s="407"/>
      <c r="IP64" s="407"/>
      <c r="IQ64" s="407"/>
      <c r="IR64" s="407"/>
      <c r="IS64" s="407"/>
      <c r="IT64" s="407"/>
      <c r="IU64" s="407"/>
    </row>
    <row r="65" s="405" customFormat="1" spans="2:255">
      <c r="B65" s="433"/>
      <c r="C65" s="433"/>
      <c r="IH65" s="407"/>
      <c r="II65" s="407"/>
      <c r="IJ65" s="407"/>
      <c r="IK65" s="407"/>
      <c r="IL65" s="407"/>
      <c r="IM65" s="407"/>
      <c r="IN65" s="407"/>
      <c r="IO65" s="407"/>
      <c r="IP65" s="407"/>
      <c r="IQ65" s="407"/>
      <c r="IR65" s="407"/>
      <c r="IS65" s="407"/>
      <c r="IT65" s="407"/>
      <c r="IU65" s="407"/>
    </row>
    <row r="66" s="405" customFormat="1" spans="2:255">
      <c r="B66" s="433"/>
      <c r="C66" s="433"/>
      <c r="IH66" s="407"/>
      <c r="II66" s="407"/>
      <c r="IJ66" s="407"/>
      <c r="IK66" s="407"/>
      <c r="IL66" s="407"/>
      <c r="IM66" s="407"/>
      <c r="IN66" s="407"/>
      <c r="IO66" s="407"/>
      <c r="IP66" s="407"/>
      <c r="IQ66" s="407"/>
      <c r="IR66" s="407"/>
      <c r="IS66" s="407"/>
      <c r="IT66" s="407"/>
      <c r="IU66" s="407"/>
    </row>
    <row r="67" s="405" customFormat="1" spans="2:255">
      <c r="B67" s="433"/>
      <c r="C67" s="433"/>
      <c r="IH67" s="407"/>
      <c r="II67" s="407"/>
      <c r="IJ67" s="407"/>
      <c r="IK67" s="407"/>
      <c r="IL67" s="407"/>
      <c r="IM67" s="407"/>
      <c r="IN67" s="407"/>
      <c r="IO67" s="407"/>
      <c r="IP67" s="407"/>
      <c r="IQ67" s="407"/>
      <c r="IR67" s="407"/>
      <c r="IS67" s="407"/>
      <c r="IT67" s="407"/>
      <c r="IU67" s="407"/>
    </row>
    <row r="68" s="405" customFormat="1" spans="2:255">
      <c r="B68" s="433"/>
      <c r="C68" s="433"/>
      <c r="IH68" s="407"/>
      <c r="II68" s="407"/>
      <c r="IJ68" s="407"/>
      <c r="IK68" s="407"/>
      <c r="IL68" s="407"/>
      <c r="IM68" s="407"/>
      <c r="IN68" s="407"/>
      <c r="IO68" s="407"/>
      <c r="IP68" s="407"/>
      <c r="IQ68" s="407"/>
      <c r="IR68" s="407"/>
      <c r="IS68" s="407"/>
      <c r="IT68" s="407"/>
      <c r="IU68" s="407"/>
    </row>
    <row r="69" s="405" customFormat="1" spans="2:255">
      <c r="B69" s="433"/>
      <c r="C69" s="433"/>
      <c r="IH69" s="407"/>
      <c r="II69" s="407"/>
      <c r="IJ69" s="407"/>
      <c r="IK69" s="407"/>
      <c r="IL69" s="407"/>
      <c r="IM69" s="407"/>
      <c r="IN69" s="407"/>
      <c r="IO69" s="407"/>
      <c r="IP69" s="407"/>
      <c r="IQ69" s="407"/>
      <c r="IR69" s="407"/>
      <c r="IS69" s="407"/>
      <c r="IT69" s="407"/>
      <c r="IU69" s="407"/>
    </row>
    <row r="70" s="405" customFormat="1" spans="2:255">
      <c r="B70" s="433"/>
      <c r="C70" s="433"/>
      <c r="IH70" s="407"/>
      <c r="II70" s="407"/>
      <c r="IJ70" s="407"/>
      <c r="IK70" s="407"/>
      <c r="IL70" s="407"/>
      <c r="IM70" s="407"/>
      <c r="IN70" s="407"/>
      <c r="IO70" s="407"/>
      <c r="IP70" s="407"/>
      <c r="IQ70" s="407"/>
      <c r="IR70" s="407"/>
      <c r="IS70" s="407"/>
      <c r="IT70" s="407"/>
      <c r="IU70" s="407"/>
    </row>
    <row r="71" s="405" customFormat="1" spans="2:255">
      <c r="B71" s="433"/>
      <c r="C71" s="433"/>
      <c r="IH71" s="407"/>
      <c r="II71" s="407"/>
      <c r="IJ71" s="407"/>
      <c r="IK71" s="407"/>
      <c r="IL71" s="407"/>
      <c r="IM71" s="407"/>
      <c r="IN71" s="407"/>
      <c r="IO71" s="407"/>
      <c r="IP71" s="407"/>
      <c r="IQ71" s="407"/>
      <c r="IR71" s="407"/>
      <c r="IS71" s="407"/>
      <c r="IT71" s="407"/>
      <c r="IU71" s="407"/>
    </row>
    <row r="72" s="405" customFormat="1" spans="2:255">
      <c r="B72" s="433"/>
      <c r="C72" s="433"/>
      <c r="IH72" s="407"/>
      <c r="II72" s="407"/>
      <c r="IJ72" s="407"/>
      <c r="IK72" s="407"/>
      <c r="IL72" s="407"/>
      <c r="IM72" s="407"/>
      <c r="IN72" s="407"/>
      <c r="IO72" s="407"/>
      <c r="IP72" s="407"/>
      <c r="IQ72" s="407"/>
      <c r="IR72" s="407"/>
      <c r="IS72" s="407"/>
      <c r="IT72" s="407"/>
      <c r="IU72" s="407"/>
    </row>
    <row r="73" s="405" customFormat="1" spans="2:255">
      <c r="B73" s="433"/>
      <c r="C73" s="433"/>
      <c r="IH73" s="407"/>
      <c r="II73" s="407"/>
      <c r="IJ73" s="407"/>
      <c r="IK73" s="407"/>
      <c r="IL73" s="407"/>
      <c r="IM73" s="407"/>
      <c r="IN73" s="407"/>
      <c r="IO73" s="407"/>
      <c r="IP73" s="407"/>
      <c r="IQ73" s="407"/>
      <c r="IR73" s="407"/>
      <c r="IS73" s="407"/>
      <c r="IT73" s="407"/>
      <c r="IU73" s="407"/>
    </row>
    <row r="74" s="405" customFormat="1" spans="2:255">
      <c r="B74" s="433"/>
      <c r="C74" s="433"/>
      <c r="IH74" s="407"/>
      <c r="II74" s="407"/>
      <c r="IJ74" s="407"/>
      <c r="IK74" s="407"/>
      <c r="IL74" s="407"/>
      <c r="IM74" s="407"/>
      <c r="IN74" s="407"/>
      <c r="IO74" s="407"/>
      <c r="IP74" s="407"/>
      <c r="IQ74" s="407"/>
      <c r="IR74" s="407"/>
      <c r="IS74" s="407"/>
      <c r="IT74" s="407"/>
      <c r="IU74" s="407"/>
    </row>
    <row r="75" s="405" customFormat="1" spans="2:255">
      <c r="B75" s="433"/>
      <c r="C75" s="433"/>
      <c r="IH75" s="407"/>
      <c r="II75" s="407"/>
      <c r="IJ75" s="407"/>
      <c r="IK75" s="407"/>
      <c r="IL75" s="407"/>
      <c r="IM75" s="407"/>
      <c r="IN75" s="407"/>
      <c r="IO75" s="407"/>
      <c r="IP75" s="407"/>
      <c r="IQ75" s="407"/>
      <c r="IR75" s="407"/>
      <c r="IS75" s="407"/>
      <c r="IT75" s="407"/>
      <c r="IU75" s="407"/>
    </row>
    <row r="76" s="405" customFormat="1" spans="2:255">
      <c r="B76" s="433"/>
      <c r="C76" s="433"/>
      <c r="IH76" s="407"/>
      <c r="II76" s="407"/>
      <c r="IJ76" s="407"/>
      <c r="IK76" s="407"/>
      <c r="IL76" s="407"/>
      <c r="IM76" s="407"/>
      <c r="IN76" s="407"/>
      <c r="IO76" s="407"/>
      <c r="IP76" s="407"/>
      <c r="IQ76" s="407"/>
      <c r="IR76" s="407"/>
      <c r="IS76" s="407"/>
      <c r="IT76" s="407"/>
      <c r="IU76" s="407"/>
    </row>
    <row r="77" s="405" customFormat="1" spans="2:255">
      <c r="B77" s="433"/>
      <c r="C77" s="433"/>
      <c r="IH77" s="407"/>
      <c r="II77" s="407"/>
      <c r="IJ77" s="407"/>
      <c r="IK77" s="407"/>
      <c r="IL77" s="407"/>
      <c r="IM77" s="407"/>
      <c r="IN77" s="407"/>
      <c r="IO77" s="407"/>
      <c r="IP77" s="407"/>
      <c r="IQ77" s="407"/>
      <c r="IR77" s="407"/>
      <c r="IS77" s="407"/>
      <c r="IT77" s="407"/>
      <c r="IU77" s="407"/>
    </row>
    <row r="78" s="405" customFormat="1" spans="2:255">
      <c r="B78" s="433"/>
      <c r="C78" s="433"/>
      <c r="IH78" s="407"/>
      <c r="II78" s="407"/>
      <c r="IJ78" s="407"/>
      <c r="IK78" s="407"/>
      <c r="IL78" s="407"/>
      <c r="IM78" s="407"/>
      <c r="IN78" s="407"/>
      <c r="IO78" s="407"/>
      <c r="IP78" s="407"/>
      <c r="IQ78" s="407"/>
      <c r="IR78" s="407"/>
      <c r="IS78" s="407"/>
      <c r="IT78" s="407"/>
      <c r="IU78" s="407"/>
    </row>
    <row r="79" s="405" customFormat="1" spans="2:255">
      <c r="B79" s="433"/>
      <c r="C79" s="433"/>
      <c r="IH79" s="407"/>
      <c r="II79" s="407"/>
      <c r="IJ79" s="407"/>
      <c r="IK79" s="407"/>
      <c r="IL79" s="407"/>
      <c r="IM79" s="407"/>
      <c r="IN79" s="407"/>
      <c r="IO79" s="407"/>
      <c r="IP79" s="407"/>
      <c r="IQ79" s="407"/>
      <c r="IR79" s="407"/>
      <c r="IS79" s="407"/>
      <c r="IT79" s="407"/>
      <c r="IU79" s="407"/>
    </row>
    <row r="80" s="405" customFormat="1" spans="2:255">
      <c r="B80" s="433"/>
      <c r="C80" s="433"/>
      <c r="IH80" s="407"/>
      <c r="II80" s="407"/>
      <c r="IJ80" s="407"/>
      <c r="IK80" s="407"/>
      <c r="IL80" s="407"/>
      <c r="IM80" s="407"/>
      <c r="IN80" s="407"/>
      <c r="IO80" s="407"/>
      <c r="IP80" s="407"/>
      <c r="IQ80" s="407"/>
      <c r="IR80" s="407"/>
      <c r="IS80" s="407"/>
      <c r="IT80" s="407"/>
      <c r="IU80" s="407"/>
    </row>
    <row r="81" s="405" customFormat="1" spans="2:255">
      <c r="B81" s="433"/>
      <c r="C81" s="433"/>
      <c r="IH81" s="407"/>
      <c r="II81" s="407"/>
      <c r="IJ81" s="407"/>
      <c r="IK81" s="407"/>
      <c r="IL81" s="407"/>
      <c r="IM81" s="407"/>
      <c r="IN81" s="407"/>
      <c r="IO81" s="407"/>
      <c r="IP81" s="407"/>
      <c r="IQ81" s="407"/>
      <c r="IR81" s="407"/>
      <c r="IS81" s="407"/>
      <c r="IT81" s="407"/>
      <c r="IU81" s="407"/>
    </row>
    <row r="82" s="405" customFormat="1" spans="2:255">
      <c r="B82" s="433"/>
      <c r="C82" s="433"/>
      <c r="IH82" s="407"/>
      <c r="II82" s="407"/>
      <c r="IJ82" s="407"/>
      <c r="IK82" s="407"/>
      <c r="IL82" s="407"/>
      <c r="IM82" s="407"/>
      <c r="IN82" s="407"/>
      <c r="IO82" s="407"/>
      <c r="IP82" s="407"/>
      <c r="IQ82" s="407"/>
      <c r="IR82" s="407"/>
      <c r="IS82" s="407"/>
      <c r="IT82" s="407"/>
      <c r="IU82" s="407"/>
    </row>
    <row r="83" s="405" customFormat="1" spans="2:255">
      <c r="B83" s="433"/>
      <c r="C83" s="433"/>
      <c r="IH83" s="407"/>
      <c r="II83" s="407"/>
      <c r="IJ83" s="407"/>
      <c r="IK83" s="407"/>
      <c r="IL83" s="407"/>
      <c r="IM83" s="407"/>
      <c r="IN83" s="407"/>
      <c r="IO83" s="407"/>
      <c r="IP83" s="407"/>
      <c r="IQ83" s="407"/>
      <c r="IR83" s="407"/>
      <c r="IS83" s="407"/>
      <c r="IT83" s="407"/>
      <c r="IU83" s="407"/>
    </row>
    <row r="84" s="405" customFormat="1" spans="2:255">
      <c r="B84" s="433"/>
      <c r="C84" s="433"/>
      <c r="IH84" s="407"/>
      <c r="II84" s="407"/>
      <c r="IJ84" s="407"/>
      <c r="IK84" s="407"/>
      <c r="IL84" s="407"/>
      <c r="IM84" s="407"/>
      <c r="IN84" s="407"/>
      <c r="IO84" s="407"/>
      <c r="IP84" s="407"/>
      <c r="IQ84" s="407"/>
      <c r="IR84" s="407"/>
      <c r="IS84" s="407"/>
      <c r="IT84" s="407"/>
      <c r="IU84" s="407"/>
    </row>
    <row r="85" s="405" customFormat="1" spans="2:255">
      <c r="B85" s="433"/>
      <c r="C85" s="433"/>
      <c r="IH85" s="407"/>
      <c r="II85" s="407"/>
      <c r="IJ85" s="407"/>
      <c r="IK85" s="407"/>
      <c r="IL85" s="407"/>
      <c r="IM85" s="407"/>
      <c r="IN85" s="407"/>
      <c r="IO85" s="407"/>
      <c r="IP85" s="407"/>
      <c r="IQ85" s="407"/>
      <c r="IR85" s="407"/>
      <c r="IS85" s="407"/>
      <c r="IT85" s="407"/>
      <c r="IU85" s="407"/>
    </row>
    <row r="86" s="405" customFormat="1" spans="2:255">
      <c r="B86" s="433"/>
      <c r="C86" s="433"/>
      <c r="IH86" s="407"/>
      <c r="II86" s="407"/>
      <c r="IJ86" s="407"/>
      <c r="IK86" s="407"/>
      <c r="IL86" s="407"/>
      <c r="IM86" s="407"/>
      <c r="IN86" s="407"/>
      <c r="IO86" s="407"/>
      <c r="IP86" s="407"/>
      <c r="IQ86" s="407"/>
      <c r="IR86" s="407"/>
      <c r="IS86" s="407"/>
      <c r="IT86" s="407"/>
      <c r="IU86" s="407"/>
    </row>
    <row r="87" s="405" customFormat="1" spans="2:255">
      <c r="B87" s="433"/>
      <c r="C87" s="433"/>
      <c r="IH87" s="407"/>
      <c r="II87" s="407"/>
      <c r="IJ87" s="407"/>
      <c r="IK87" s="407"/>
      <c r="IL87" s="407"/>
      <c r="IM87" s="407"/>
      <c r="IN87" s="407"/>
      <c r="IO87" s="407"/>
      <c r="IP87" s="407"/>
      <c r="IQ87" s="407"/>
      <c r="IR87" s="407"/>
      <c r="IS87" s="407"/>
      <c r="IT87" s="407"/>
      <c r="IU87" s="407"/>
    </row>
    <row r="88" s="405" customFormat="1" spans="2:255">
      <c r="B88" s="433"/>
      <c r="C88" s="433"/>
      <c r="IH88" s="407"/>
      <c r="II88" s="407"/>
      <c r="IJ88" s="407"/>
      <c r="IK88" s="407"/>
      <c r="IL88" s="407"/>
      <c r="IM88" s="407"/>
      <c r="IN88" s="407"/>
      <c r="IO88" s="407"/>
      <c r="IP88" s="407"/>
      <c r="IQ88" s="407"/>
      <c r="IR88" s="407"/>
      <c r="IS88" s="407"/>
      <c r="IT88" s="407"/>
      <c r="IU88" s="407"/>
    </row>
    <row r="89" s="405" customFormat="1" spans="2:255">
      <c r="B89" s="433"/>
      <c r="C89" s="433"/>
      <c r="IH89" s="407"/>
      <c r="II89" s="407"/>
      <c r="IJ89" s="407"/>
      <c r="IK89" s="407"/>
      <c r="IL89" s="407"/>
      <c r="IM89" s="407"/>
      <c r="IN89" s="407"/>
      <c r="IO89" s="407"/>
      <c r="IP89" s="407"/>
      <c r="IQ89" s="407"/>
      <c r="IR89" s="407"/>
      <c r="IS89" s="407"/>
      <c r="IT89" s="407"/>
      <c r="IU89" s="407"/>
    </row>
    <row r="90" s="405" customFormat="1" spans="2:255">
      <c r="B90" s="433"/>
      <c r="C90" s="433"/>
      <c r="IH90" s="407"/>
      <c r="II90" s="407"/>
      <c r="IJ90" s="407"/>
      <c r="IK90" s="407"/>
      <c r="IL90" s="407"/>
      <c r="IM90" s="407"/>
      <c r="IN90" s="407"/>
      <c r="IO90" s="407"/>
      <c r="IP90" s="407"/>
      <c r="IQ90" s="407"/>
      <c r="IR90" s="407"/>
      <c r="IS90" s="407"/>
      <c r="IT90" s="407"/>
      <c r="IU90" s="407"/>
    </row>
    <row r="91" s="405" customFormat="1" spans="2:255">
      <c r="B91" s="433"/>
      <c r="C91" s="433"/>
      <c r="IH91" s="407"/>
      <c r="II91" s="407"/>
      <c r="IJ91" s="407"/>
      <c r="IK91" s="407"/>
      <c r="IL91" s="407"/>
      <c r="IM91" s="407"/>
      <c r="IN91" s="407"/>
      <c r="IO91" s="407"/>
      <c r="IP91" s="407"/>
      <c r="IQ91" s="407"/>
      <c r="IR91" s="407"/>
      <c r="IS91" s="407"/>
      <c r="IT91" s="407"/>
      <c r="IU91" s="407"/>
    </row>
    <row r="92" s="405" customFormat="1" spans="2:255">
      <c r="B92" s="433"/>
      <c r="C92" s="433"/>
      <c r="IH92" s="407"/>
      <c r="II92" s="407"/>
      <c r="IJ92" s="407"/>
      <c r="IK92" s="407"/>
      <c r="IL92" s="407"/>
      <c r="IM92" s="407"/>
      <c r="IN92" s="407"/>
      <c r="IO92" s="407"/>
      <c r="IP92" s="407"/>
      <c r="IQ92" s="407"/>
      <c r="IR92" s="407"/>
      <c r="IS92" s="407"/>
      <c r="IT92" s="407"/>
      <c r="IU92" s="407"/>
    </row>
    <row r="93" s="405" customFormat="1" spans="2:255">
      <c r="B93" s="433"/>
      <c r="C93" s="433"/>
      <c r="IH93" s="407"/>
      <c r="II93" s="407"/>
      <c r="IJ93" s="407"/>
      <c r="IK93" s="407"/>
      <c r="IL93" s="407"/>
      <c r="IM93" s="407"/>
      <c r="IN93" s="407"/>
      <c r="IO93" s="407"/>
      <c r="IP93" s="407"/>
      <c r="IQ93" s="407"/>
      <c r="IR93" s="407"/>
      <c r="IS93" s="407"/>
      <c r="IT93" s="407"/>
      <c r="IU93" s="407"/>
    </row>
    <row r="94" s="405" customFormat="1" spans="2:255">
      <c r="B94" s="433"/>
      <c r="C94" s="433"/>
      <c r="IH94" s="407"/>
      <c r="II94" s="407"/>
      <c r="IJ94" s="407"/>
      <c r="IK94" s="407"/>
      <c r="IL94" s="407"/>
      <c r="IM94" s="407"/>
      <c r="IN94" s="407"/>
      <c r="IO94" s="407"/>
      <c r="IP94" s="407"/>
      <c r="IQ94" s="407"/>
      <c r="IR94" s="407"/>
      <c r="IS94" s="407"/>
      <c r="IT94" s="407"/>
      <c r="IU94" s="407"/>
    </row>
    <row r="95" s="405" customFormat="1" spans="2:255">
      <c r="B95" s="433"/>
      <c r="C95" s="433"/>
      <c r="IH95" s="407"/>
      <c r="II95" s="407"/>
      <c r="IJ95" s="407"/>
      <c r="IK95" s="407"/>
      <c r="IL95" s="407"/>
      <c r="IM95" s="407"/>
      <c r="IN95" s="407"/>
      <c r="IO95" s="407"/>
      <c r="IP95" s="407"/>
      <c r="IQ95" s="407"/>
      <c r="IR95" s="407"/>
      <c r="IS95" s="407"/>
      <c r="IT95" s="407"/>
      <c r="IU95" s="407"/>
    </row>
    <row r="96" s="405" customFormat="1" spans="2:255">
      <c r="B96" s="433"/>
      <c r="C96" s="433"/>
      <c r="IH96" s="407"/>
      <c r="II96" s="407"/>
      <c r="IJ96" s="407"/>
      <c r="IK96" s="407"/>
      <c r="IL96" s="407"/>
      <c r="IM96" s="407"/>
      <c r="IN96" s="407"/>
      <c r="IO96" s="407"/>
      <c r="IP96" s="407"/>
      <c r="IQ96" s="407"/>
      <c r="IR96" s="407"/>
      <c r="IS96" s="407"/>
      <c r="IT96" s="407"/>
      <c r="IU96" s="407"/>
    </row>
    <row r="97" s="405" customFormat="1" spans="2:255">
      <c r="B97" s="433"/>
      <c r="C97" s="433"/>
      <c r="IH97" s="407"/>
      <c r="II97" s="407"/>
      <c r="IJ97" s="407"/>
      <c r="IK97" s="407"/>
      <c r="IL97" s="407"/>
      <c r="IM97" s="407"/>
      <c r="IN97" s="407"/>
      <c r="IO97" s="407"/>
      <c r="IP97" s="407"/>
      <c r="IQ97" s="407"/>
      <c r="IR97" s="407"/>
      <c r="IS97" s="407"/>
      <c r="IT97" s="407"/>
      <c r="IU97" s="407"/>
    </row>
    <row r="98" s="405" customFormat="1" spans="2:255">
      <c r="B98" s="433"/>
      <c r="C98" s="433"/>
      <c r="IH98" s="407"/>
      <c r="II98" s="407"/>
      <c r="IJ98" s="407"/>
      <c r="IK98" s="407"/>
      <c r="IL98" s="407"/>
      <c r="IM98" s="407"/>
      <c r="IN98" s="407"/>
      <c r="IO98" s="407"/>
      <c r="IP98" s="407"/>
      <c r="IQ98" s="407"/>
      <c r="IR98" s="407"/>
      <c r="IS98" s="407"/>
      <c r="IT98" s="407"/>
      <c r="IU98" s="407"/>
    </row>
    <row r="99" s="405" customFormat="1" spans="2:255">
      <c r="B99" s="433"/>
      <c r="C99" s="433"/>
      <c r="IH99" s="407"/>
      <c r="II99" s="407"/>
      <c r="IJ99" s="407"/>
      <c r="IK99" s="407"/>
      <c r="IL99" s="407"/>
      <c r="IM99" s="407"/>
      <c r="IN99" s="407"/>
      <c r="IO99" s="407"/>
      <c r="IP99" s="407"/>
      <c r="IQ99" s="407"/>
      <c r="IR99" s="407"/>
      <c r="IS99" s="407"/>
      <c r="IT99" s="407"/>
      <c r="IU99" s="407"/>
    </row>
    <row r="100" s="405" customFormat="1" spans="2:255">
      <c r="B100" s="433"/>
      <c r="C100" s="433"/>
      <c r="IH100" s="407"/>
      <c r="II100" s="407"/>
      <c r="IJ100" s="407"/>
      <c r="IK100" s="407"/>
      <c r="IL100" s="407"/>
      <c r="IM100" s="407"/>
      <c r="IN100" s="407"/>
      <c r="IO100" s="407"/>
      <c r="IP100" s="407"/>
      <c r="IQ100" s="407"/>
      <c r="IR100" s="407"/>
      <c r="IS100" s="407"/>
      <c r="IT100" s="407"/>
      <c r="IU100" s="407"/>
    </row>
    <row r="101" s="405" customFormat="1" spans="2:255">
      <c r="B101" s="433"/>
      <c r="C101" s="433"/>
      <c r="IH101" s="407"/>
      <c r="II101" s="407"/>
      <c r="IJ101" s="407"/>
      <c r="IK101" s="407"/>
      <c r="IL101" s="407"/>
      <c r="IM101" s="407"/>
      <c r="IN101" s="407"/>
      <c r="IO101" s="407"/>
      <c r="IP101" s="407"/>
      <c r="IQ101" s="407"/>
      <c r="IR101" s="407"/>
      <c r="IS101" s="407"/>
      <c r="IT101" s="407"/>
      <c r="IU101" s="407"/>
    </row>
    <row r="102" s="405" customFormat="1" spans="2:255">
      <c r="B102" s="433"/>
      <c r="C102" s="433"/>
      <c r="IH102" s="407"/>
      <c r="II102" s="407"/>
      <c r="IJ102" s="407"/>
      <c r="IK102" s="407"/>
      <c r="IL102" s="407"/>
      <c r="IM102" s="407"/>
      <c r="IN102" s="407"/>
      <c r="IO102" s="407"/>
      <c r="IP102" s="407"/>
      <c r="IQ102" s="407"/>
      <c r="IR102" s="407"/>
      <c r="IS102" s="407"/>
      <c r="IT102" s="407"/>
      <c r="IU102" s="407"/>
    </row>
    <row r="103" s="405" customFormat="1" spans="2:255">
      <c r="B103" s="433"/>
      <c r="C103" s="433"/>
      <c r="IH103" s="407"/>
      <c r="II103" s="407"/>
      <c r="IJ103" s="407"/>
      <c r="IK103" s="407"/>
      <c r="IL103" s="407"/>
      <c r="IM103" s="407"/>
      <c r="IN103" s="407"/>
      <c r="IO103" s="407"/>
      <c r="IP103" s="407"/>
      <c r="IQ103" s="407"/>
      <c r="IR103" s="407"/>
      <c r="IS103" s="407"/>
      <c r="IT103" s="407"/>
      <c r="IU103" s="407"/>
    </row>
    <row r="104" s="405" customFormat="1" spans="2:255">
      <c r="B104" s="433"/>
      <c r="C104" s="433"/>
      <c r="IH104" s="407"/>
      <c r="II104" s="407"/>
      <c r="IJ104" s="407"/>
      <c r="IK104" s="407"/>
      <c r="IL104" s="407"/>
      <c r="IM104" s="407"/>
      <c r="IN104" s="407"/>
      <c r="IO104" s="407"/>
      <c r="IP104" s="407"/>
      <c r="IQ104" s="407"/>
      <c r="IR104" s="407"/>
      <c r="IS104" s="407"/>
      <c r="IT104" s="407"/>
      <c r="IU104" s="407"/>
    </row>
    <row r="105" s="405" customFormat="1" spans="2:255">
      <c r="B105" s="433"/>
      <c r="C105" s="433"/>
      <c r="IH105" s="407"/>
      <c r="II105" s="407"/>
      <c r="IJ105" s="407"/>
      <c r="IK105" s="407"/>
      <c r="IL105" s="407"/>
      <c r="IM105" s="407"/>
      <c r="IN105" s="407"/>
      <c r="IO105" s="407"/>
      <c r="IP105" s="407"/>
      <c r="IQ105" s="407"/>
      <c r="IR105" s="407"/>
      <c r="IS105" s="407"/>
      <c r="IT105" s="407"/>
      <c r="IU105" s="407"/>
    </row>
    <row r="106" s="405" customFormat="1" spans="2:255">
      <c r="B106" s="433"/>
      <c r="C106" s="433"/>
      <c r="IH106" s="407"/>
      <c r="II106" s="407"/>
      <c r="IJ106" s="407"/>
      <c r="IK106" s="407"/>
      <c r="IL106" s="407"/>
      <c r="IM106" s="407"/>
      <c r="IN106" s="407"/>
      <c r="IO106" s="407"/>
      <c r="IP106" s="407"/>
      <c r="IQ106" s="407"/>
      <c r="IR106" s="407"/>
      <c r="IS106" s="407"/>
      <c r="IT106" s="407"/>
      <c r="IU106" s="407"/>
    </row>
    <row r="107" s="405" customFormat="1" spans="2:255">
      <c r="B107" s="433"/>
      <c r="C107" s="433"/>
      <c r="IH107" s="407"/>
      <c r="II107" s="407"/>
      <c r="IJ107" s="407"/>
      <c r="IK107" s="407"/>
      <c r="IL107" s="407"/>
      <c r="IM107" s="407"/>
      <c r="IN107" s="407"/>
      <c r="IO107" s="407"/>
      <c r="IP107" s="407"/>
      <c r="IQ107" s="407"/>
      <c r="IR107" s="407"/>
      <c r="IS107" s="407"/>
      <c r="IT107" s="407"/>
      <c r="IU107" s="407"/>
    </row>
    <row r="108" s="405" customFormat="1" spans="2:255">
      <c r="B108" s="433"/>
      <c r="C108" s="433"/>
      <c r="IH108" s="407"/>
      <c r="II108" s="407"/>
      <c r="IJ108" s="407"/>
      <c r="IK108" s="407"/>
      <c r="IL108" s="407"/>
      <c r="IM108" s="407"/>
      <c r="IN108" s="407"/>
      <c r="IO108" s="407"/>
      <c r="IP108" s="407"/>
      <c r="IQ108" s="407"/>
      <c r="IR108" s="407"/>
      <c r="IS108" s="407"/>
      <c r="IT108" s="407"/>
      <c r="IU108" s="407"/>
    </row>
    <row r="109" s="405" customFormat="1" spans="2:255">
      <c r="B109" s="433"/>
      <c r="C109" s="433"/>
      <c r="IH109" s="407"/>
      <c r="II109" s="407"/>
      <c r="IJ109" s="407"/>
      <c r="IK109" s="407"/>
      <c r="IL109" s="407"/>
      <c r="IM109" s="407"/>
      <c r="IN109" s="407"/>
      <c r="IO109" s="407"/>
      <c r="IP109" s="407"/>
      <c r="IQ109" s="407"/>
      <c r="IR109" s="407"/>
      <c r="IS109" s="407"/>
      <c r="IT109" s="407"/>
      <c r="IU109" s="407"/>
    </row>
    <row r="110" s="405" customFormat="1" spans="2:255">
      <c r="B110" s="433"/>
      <c r="C110" s="433"/>
      <c r="IH110" s="407"/>
      <c r="II110" s="407"/>
      <c r="IJ110" s="407"/>
      <c r="IK110" s="407"/>
      <c r="IL110" s="407"/>
      <c r="IM110" s="407"/>
      <c r="IN110" s="407"/>
      <c r="IO110" s="407"/>
      <c r="IP110" s="407"/>
      <c r="IQ110" s="407"/>
      <c r="IR110" s="407"/>
      <c r="IS110" s="407"/>
      <c r="IT110" s="407"/>
      <c r="IU110" s="407"/>
    </row>
    <row r="111" s="405" customFormat="1" spans="2:255">
      <c r="B111" s="433"/>
      <c r="C111" s="433"/>
      <c r="IH111" s="407"/>
      <c r="II111" s="407"/>
      <c r="IJ111" s="407"/>
      <c r="IK111" s="407"/>
      <c r="IL111" s="407"/>
      <c r="IM111" s="407"/>
      <c r="IN111" s="407"/>
      <c r="IO111" s="407"/>
      <c r="IP111" s="407"/>
      <c r="IQ111" s="407"/>
      <c r="IR111" s="407"/>
      <c r="IS111" s="407"/>
      <c r="IT111" s="407"/>
      <c r="IU111" s="407"/>
    </row>
    <row r="112" s="405" customFormat="1" spans="2:255">
      <c r="B112" s="433"/>
      <c r="C112" s="433"/>
      <c r="IH112" s="407"/>
      <c r="II112" s="407"/>
      <c r="IJ112" s="407"/>
      <c r="IK112" s="407"/>
      <c r="IL112" s="407"/>
      <c r="IM112" s="407"/>
      <c r="IN112" s="407"/>
      <c r="IO112" s="407"/>
      <c r="IP112" s="407"/>
      <c r="IQ112" s="407"/>
      <c r="IR112" s="407"/>
      <c r="IS112" s="407"/>
      <c r="IT112" s="407"/>
      <c r="IU112" s="407"/>
    </row>
    <row r="113" s="405" customFormat="1" spans="2:255">
      <c r="B113" s="433"/>
      <c r="C113" s="433"/>
      <c r="IH113" s="407"/>
      <c r="II113" s="407"/>
      <c r="IJ113" s="407"/>
      <c r="IK113" s="407"/>
      <c r="IL113" s="407"/>
      <c r="IM113" s="407"/>
      <c r="IN113" s="407"/>
      <c r="IO113" s="407"/>
      <c r="IP113" s="407"/>
      <c r="IQ113" s="407"/>
      <c r="IR113" s="407"/>
      <c r="IS113" s="407"/>
      <c r="IT113" s="407"/>
      <c r="IU113" s="407"/>
    </row>
    <row r="114" s="405" customFormat="1" spans="2:255">
      <c r="B114" s="433"/>
      <c r="C114" s="433"/>
      <c r="IH114" s="407"/>
      <c r="II114" s="407"/>
      <c r="IJ114" s="407"/>
      <c r="IK114" s="407"/>
      <c r="IL114" s="407"/>
      <c r="IM114" s="407"/>
      <c r="IN114" s="407"/>
      <c r="IO114" s="407"/>
      <c r="IP114" s="407"/>
      <c r="IQ114" s="407"/>
      <c r="IR114" s="407"/>
      <c r="IS114" s="407"/>
      <c r="IT114" s="407"/>
      <c r="IU114" s="407"/>
    </row>
    <row r="115" s="405" customFormat="1" spans="2:255">
      <c r="B115" s="433"/>
      <c r="C115" s="433"/>
      <c r="IH115" s="407"/>
      <c r="II115" s="407"/>
      <c r="IJ115" s="407"/>
      <c r="IK115" s="407"/>
      <c r="IL115" s="407"/>
      <c r="IM115" s="407"/>
      <c r="IN115" s="407"/>
      <c r="IO115" s="407"/>
      <c r="IP115" s="407"/>
      <c r="IQ115" s="407"/>
      <c r="IR115" s="407"/>
      <c r="IS115" s="407"/>
      <c r="IT115" s="407"/>
      <c r="IU115" s="407"/>
    </row>
    <row r="116" s="405" customFormat="1" spans="2:255">
      <c r="B116" s="433"/>
      <c r="C116" s="433"/>
      <c r="IH116" s="407"/>
      <c r="II116" s="407"/>
      <c r="IJ116" s="407"/>
      <c r="IK116" s="407"/>
      <c r="IL116" s="407"/>
      <c r="IM116" s="407"/>
      <c r="IN116" s="407"/>
      <c r="IO116" s="407"/>
      <c r="IP116" s="407"/>
      <c r="IQ116" s="407"/>
      <c r="IR116" s="407"/>
      <c r="IS116" s="407"/>
      <c r="IT116" s="407"/>
      <c r="IU116" s="407"/>
    </row>
    <row r="117" s="405" customFormat="1" spans="2:255">
      <c r="B117" s="433"/>
      <c r="C117" s="433"/>
      <c r="IH117" s="407"/>
      <c r="II117" s="407"/>
      <c r="IJ117" s="407"/>
      <c r="IK117" s="407"/>
      <c r="IL117" s="407"/>
      <c r="IM117" s="407"/>
      <c r="IN117" s="407"/>
      <c r="IO117" s="407"/>
      <c r="IP117" s="407"/>
      <c r="IQ117" s="407"/>
      <c r="IR117" s="407"/>
      <c r="IS117" s="407"/>
      <c r="IT117" s="407"/>
      <c r="IU117" s="407"/>
    </row>
    <row r="118" s="405" customFormat="1" spans="2:255">
      <c r="B118" s="433"/>
      <c r="C118" s="433"/>
      <c r="IH118" s="407"/>
      <c r="II118" s="407"/>
      <c r="IJ118" s="407"/>
      <c r="IK118" s="407"/>
      <c r="IL118" s="407"/>
      <c r="IM118" s="407"/>
      <c r="IN118" s="407"/>
      <c r="IO118" s="407"/>
      <c r="IP118" s="407"/>
      <c r="IQ118" s="407"/>
      <c r="IR118" s="407"/>
      <c r="IS118" s="407"/>
      <c r="IT118" s="407"/>
      <c r="IU118" s="407"/>
    </row>
    <row r="119" s="405" customFormat="1" spans="2:255">
      <c r="B119" s="433"/>
      <c r="C119" s="433"/>
      <c r="IH119" s="407"/>
      <c r="II119" s="407"/>
      <c r="IJ119" s="407"/>
      <c r="IK119" s="407"/>
      <c r="IL119" s="407"/>
      <c r="IM119" s="407"/>
      <c r="IN119" s="407"/>
      <c r="IO119" s="407"/>
      <c r="IP119" s="407"/>
      <c r="IQ119" s="407"/>
      <c r="IR119" s="407"/>
      <c r="IS119" s="407"/>
      <c r="IT119" s="407"/>
      <c r="IU119" s="407"/>
    </row>
    <row r="120" s="405" customFormat="1" spans="2:255">
      <c r="B120" s="433"/>
      <c r="C120" s="433"/>
      <c r="IH120" s="407"/>
      <c r="II120" s="407"/>
      <c r="IJ120" s="407"/>
      <c r="IK120" s="407"/>
      <c r="IL120" s="407"/>
      <c r="IM120" s="407"/>
      <c r="IN120" s="407"/>
      <c r="IO120" s="407"/>
      <c r="IP120" s="407"/>
      <c r="IQ120" s="407"/>
      <c r="IR120" s="407"/>
      <c r="IS120" s="407"/>
      <c r="IT120" s="407"/>
      <c r="IU120" s="407"/>
    </row>
    <row r="121" s="405" customFormat="1" spans="2:255">
      <c r="B121" s="433"/>
      <c r="C121" s="433"/>
      <c r="IH121" s="407"/>
      <c r="II121" s="407"/>
      <c r="IJ121" s="407"/>
      <c r="IK121" s="407"/>
      <c r="IL121" s="407"/>
      <c r="IM121" s="407"/>
      <c r="IN121" s="407"/>
      <c r="IO121" s="407"/>
      <c r="IP121" s="407"/>
      <c r="IQ121" s="407"/>
      <c r="IR121" s="407"/>
      <c r="IS121" s="407"/>
      <c r="IT121" s="407"/>
      <c r="IU121" s="407"/>
    </row>
    <row r="122" s="405" customFormat="1" spans="2:255">
      <c r="B122" s="433"/>
      <c r="C122" s="433"/>
      <c r="IH122" s="407"/>
      <c r="II122" s="407"/>
      <c r="IJ122" s="407"/>
      <c r="IK122" s="407"/>
      <c r="IL122" s="407"/>
      <c r="IM122" s="407"/>
      <c r="IN122" s="407"/>
      <c r="IO122" s="407"/>
      <c r="IP122" s="407"/>
      <c r="IQ122" s="407"/>
      <c r="IR122" s="407"/>
      <c r="IS122" s="407"/>
      <c r="IT122" s="407"/>
      <c r="IU122" s="407"/>
    </row>
    <row r="123" s="405" customFormat="1" spans="2:255">
      <c r="B123" s="433"/>
      <c r="C123" s="433"/>
      <c r="IH123" s="407"/>
      <c r="II123" s="407"/>
      <c r="IJ123" s="407"/>
      <c r="IK123" s="407"/>
      <c r="IL123" s="407"/>
      <c r="IM123" s="407"/>
      <c r="IN123" s="407"/>
      <c r="IO123" s="407"/>
      <c r="IP123" s="407"/>
      <c r="IQ123" s="407"/>
      <c r="IR123" s="407"/>
      <c r="IS123" s="407"/>
      <c r="IT123" s="407"/>
      <c r="IU123" s="407"/>
    </row>
    <row r="124" s="405" customFormat="1" spans="2:255">
      <c r="B124" s="433"/>
      <c r="C124" s="433"/>
      <c r="IH124" s="407"/>
      <c r="II124" s="407"/>
      <c r="IJ124" s="407"/>
      <c r="IK124" s="407"/>
      <c r="IL124" s="407"/>
      <c r="IM124" s="407"/>
      <c r="IN124" s="407"/>
      <c r="IO124" s="407"/>
      <c r="IP124" s="407"/>
      <c r="IQ124" s="407"/>
      <c r="IR124" s="407"/>
      <c r="IS124" s="407"/>
      <c r="IT124" s="407"/>
      <c r="IU124" s="407"/>
    </row>
    <row r="125" s="405" customFormat="1" spans="2:255">
      <c r="B125" s="433"/>
      <c r="C125" s="433"/>
      <c r="IH125" s="407"/>
      <c r="II125" s="407"/>
      <c r="IJ125" s="407"/>
      <c r="IK125" s="407"/>
      <c r="IL125" s="407"/>
      <c r="IM125" s="407"/>
      <c r="IN125" s="407"/>
      <c r="IO125" s="407"/>
      <c r="IP125" s="407"/>
      <c r="IQ125" s="407"/>
      <c r="IR125" s="407"/>
      <c r="IS125" s="407"/>
      <c r="IT125" s="407"/>
      <c r="IU125" s="407"/>
    </row>
    <row r="126" s="405" customFormat="1" spans="2:255">
      <c r="B126" s="433"/>
      <c r="C126" s="433"/>
      <c r="IH126" s="407"/>
      <c r="II126" s="407"/>
      <c r="IJ126" s="407"/>
      <c r="IK126" s="407"/>
      <c r="IL126" s="407"/>
      <c r="IM126" s="407"/>
      <c r="IN126" s="407"/>
      <c r="IO126" s="407"/>
      <c r="IP126" s="407"/>
      <c r="IQ126" s="407"/>
      <c r="IR126" s="407"/>
      <c r="IS126" s="407"/>
      <c r="IT126" s="407"/>
      <c r="IU126" s="407"/>
    </row>
    <row r="127" s="405" customFormat="1" spans="2:255">
      <c r="B127" s="433"/>
      <c r="C127" s="433"/>
      <c r="IH127" s="407"/>
      <c r="II127" s="407"/>
      <c r="IJ127" s="407"/>
      <c r="IK127" s="407"/>
      <c r="IL127" s="407"/>
      <c r="IM127" s="407"/>
      <c r="IN127" s="407"/>
      <c r="IO127" s="407"/>
      <c r="IP127" s="407"/>
      <c r="IQ127" s="407"/>
      <c r="IR127" s="407"/>
      <c r="IS127" s="407"/>
      <c r="IT127" s="407"/>
      <c r="IU127" s="407"/>
    </row>
    <row r="128" s="405" customFormat="1" spans="2:255">
      <c r="B128" s="433"/>
      <c r="C128" s="433"/>
      <c r="IH128" s="407"/>
      <c r="II128" s="407"/>
      <c r="IJ128" s="407"/>
      <c r="IK128" s="407"/>
      <c r="IL128" s="407"/>
      <c r="IM128" s="407"/>
      <c r="IN128" s="407"/>
      <c r="IO128" s="407"/>
      <c r="IP128" s="407"/>
      <c r="IQ128" s="407"/>
      <c r="IR128" s="407"/>
      <c r="IS128" s="407"/>
      <c r="IT128" s="407"/>
      <c r="IU128" s="407"/>
    </row>
    <row r="129" s="405" customFormat="1" spans="2:255">
      <c r="B129" s="433"/>
      <c r="C129" s="433"/>
      <c r="IH129" s="407"/>
      <c r="II129" s="407"/>
      <c r="IJ129" s="407"/>
      <c r="IK129" s="407"/>
      <c r="IL129" s="407"/>
      <c r="IM129" s="407"/>
      <c r="IN129" s="407"/>
      <c r="IO129" s="407"/>
      <c r="IP129" s="407"/>
      <c r="IQ129" s="407"/>
      <c r="IR129" s="407"/>
      <c r="IS129" s="407"/>
      <c r="IT129" s="407"/>
      <c r="IU129" s="407"/>
    </row>
    <row r="130" s="405" customFormat="1" spans="2:255">
      <c r="B130" s="433"/>
      <c r="C130" s="433"/>
      <c r="IH130" s="407"/>
      <c r="II130" s="407"/>
      <c r="IJ130" s="407"/>
      <c r="IK130" s="407"/>
      <c r="IL130" s="407"/>
      <c r="IM130" s="407"/>
      <c r="IN130" s="407"/>
      <c r="IO130" s="407"/>
      <c r="IP130" s="407"/>
      <c r="IQ130" s="407"/>
      <c r="IR130" s="407"/>
      <c r="IS130" s="407"/>
      <c r="IT130" s="407"/>
      <c r="IU130" s="407"/>
    </row>
    <row r="131" s="405" customFormat="1" spans="2:255">
      <c r="B131" s="433"/>
      <c r="C131" s="433"/>
      <c r="IH131" s="407"/>
      <c r="II131" s="407"/>
      <c r="IJ131" s="407"/>
      <c r="IK131" s="407"/>
      <c r="IL131" s="407"/>
      <c r="IM131" s="407"/>
      <c r="IN131" s="407"/>
      <c r="IO131" s="407"/>
      <c r="IP131" s="407"/>
      <c r="IQ131" s="407"/>
      <c r="IR131" s="407"/>
      <c r="IS131" s="407"/>
      <c r="IT131" s="407"/>
      <c r="IU131" s="407"/>
    </row>
    <row r="132" s="405" customFormat="1" spans="2:255">
      <c r="B132" s="433"/>
      <c r="C132" s="433"/>
      <c r="IH132" s="407"/>
      <c r="II132" s="407"/>
      <c r="IJ132" s="407"/>
      <c r="IK132" s="407"/>
      <c r="IL132" s="407"/>
      <c r="IM132" s="407"/>
      <c r="IN132" s="407"/>
      <c r="IO132" s="407"/>
      <c r="IP132" s="407"/>
      <c r="IQ132" s="407"/>
      <c r="IR132" s="407"/>
      <c r="IS132" s="407"/>
      <c r="IT132" s="407"/>
      <c r="IU132" s="407"/>
    </row>
    <row r="133" s="405" customFormat="1" spans="2:255">
      <c r="B133" s="433"/>
      <c r="C133" s="433"/>
      <c r="IH133" s="407"/>
      <c r="II133" s="407"/>
      <c r="IJ133" s="407"/>
      <c r="IK133" s="407"/>
      <c r="IL133" s="407"/>
      <c r="IM133" s="407"/>
      <c r="IN133" s="407"/>
      <c r="IO133" s="407"/>
      <c r="IP133" s="407"/>
      <c r="IQ133" s="407"/>
      <c r="IR133" s="407"/>
      <c r="IS133" s="407"/>
      <c r="IT133" s="407"/>
      <c r="IU133" s="407"/>
    </row>
    <row r="134" s="405" customFormat="1" spans="2:255">
      <c r="B134" s="433"/>
      <c r="C134" s="433"/>
      <c r="IH134" s="407"/>
      <c r="II134" s="407"/>
      <c r="IJ134" s="407"/>
      <c r="IK134" s="407"/>
      <c r="IL134" s="407"/>
      <c r="IM134" s="407"/>
      <c r="IN134" s="407"/>
      <c r="IO134" s="407"/>
      <c r="IP134" s="407"/>
      <c r="IQ134" s="407"/>
      <c r="IR134" s="407"/>
      <c r="IS134" s="407"/>
      <c r="IT134" s="407"/>
      <c r="IU134" s="407"/>
    </row>
    <row r="135" s="405" customFormat="1" spans="2:255">
      <c r="B135" s="433"/>
      <c r="C135" s="433"/>
      <c r="IH135" s="407"/>
      <c r="II135" s="407"/>
      <c r="IJ135" s="407"/>
      <c r="IK135" s="407"/>
      <c r="IL135" s="407"/>
      <c r="IM135" s="407"/>
      <c r="IN135" s="407"/>
      <c r="IO135" s="407"/>
      <c r="IP135" s="407"/>
      <c r="IQ135" s="407"/>
      <c r="IR135" s="407"/>
      <c r="IS135" s="407"/>
      <c r="IT135" s="407"/>
      <c r="IU135" s="407"/>
    </row>
    <row r="136" s="405" customFormat="1" spans="2:255">
      <c r="B136" s="433"/>
      <c r="C136" s="433"/>
      <c r="IH136" s="407"/>
      <c r="II136" s="407"/>
      <c r="IJ136" s="407"/>
      <c r="IK136" s="407"/>
      <c r="IL136" s="407"/>
      <c r="IM136" s="407"/>
      <c r="IN136" s="407"/>
      <c r="IO136" s="407"/>
      <c r="IP136" s="407"/>
      <c r="IQ136" s="407"/>
      <c r="IR136" s="407"/>
      <c r="IS136" s="407"/>
      <c r="IT136" s="407"/>
      <c r="IU136" s="407"/>
    </row>
    <row r="137" s="405" customFormat="1" spans="2:255">
      <c r="B137" s="433"/>
      <c r="C137" s="433"/>
      <c r="IH137" s="407"/>
      <c r="II137" s="407"/>
      <c r="IJ137" s="407"/>
      <c r="IK137" s="407"/>
      <c r="IL137" s="407"/>
      <c r="IM137" s="407"/>
      <c r="IN137" s="407"/>
      <c r="IO137" s="407"/>
      <c r="IP137" s="407"/>
      <c r="IQ137" s="407"/>
      <c r="IR137" s="407"/>
      <c r="IS137" s="407"/>
      <c r="IT137" s="407"/>
      <c r="IU137" s="407"/>
    </row>
    <row r="138" s="405" customFormat="1" spans="2:255">
      <c r="B138" s="433"/>
      <c r="C138" s="433"/>
      <c r="IH138" s="407"/>
      <c r="II138" s="407"/>
      <c r="IJ138" s="407"/>
      <c r="IK138" s="407"/>
      <c r="IL138" s="407"/>
      <c r="IM138" s="407"/>
      <c r="IN138" s="407"/>
      <c r="IO138" s="407"/>
      <c r="IP138" s="407"/>
      <c r="IQ138" s="407"/>
      <c r="IR138" s="407"/>
      <c r="IS138" s="407"/>
      <c r="IT138" s="407"/>
      <c r="IU138" s="407"/>
    </row>
    <row r="139" s="405" customFormat="1" spans="2:255">
      <c r="B139" s="433"/>
      <c r="C139" s="433"/>
      <c r="IH139" s="407"/>
      <c r="II139" s="407"/>
      <c r="IJ139" s="407"/>
      <c r="IK139" s="407"/>
      <c r="IL139" s="407"/>
      <c r="IM139" s="407"/>
      <c r="IN139" s="407"/>
      <c r="IO139" s="407"/>
      <c r="IP139" s="407"/>
      <c r="IQ139" s="407"/>
      <c r="IR139" s="407"/>
      <c r="IS139" s="407"/>
      <c r="IT139" s="407"/>
      <c r="IU139" s="407"/>
    </row>
    <row r="140" s="405" customFormat="1" spans="2:255">
      <c r="B140" s="433"/>
      <c r="C140" s="433"/>
      <c r="IH140" s="407"/>
      <c r="II140" s="407"/>
      <c r="IJ140" s="407"/>
      <c r="IK140" s="407"/>
      <c r="IL140" s="407"/>
      <c r="IM140" s="407"/>
      <c r="IN140" s="407"/>
      <c r="IO140" s="407"/>
      <c r="IP140" s="407"/>
      <c r="IQ140" s="407"/>
      <c r="IR140" s="407"/>
      <c r="IS140" s="407"/>
      <c r="IT140" s="407"/>
      <c r="IU140" s="407"/>
    </row>
    <row r="141" s="405" customFormat="1" spans="2:255">
      <c r="B141" s="433"/>
      <c r="C141" s="433"/>
      <c r="IH141" s="407"/>
      <c r="II141" s="407"/>
      <c r="IJ141" s="407"/>
      <c r="IK141" s="407"/>
      <c r="IL141" s="407"/>
      <c r="IM141" s="407"/>
      <c r="IN141" s="407"/>
      <c r="IO141" s="407"/>
      <c r="IP141" s="407"/>
      <c r="IQ141" s="407"/>
      <c r="IR141" s="407"/>
      <c r="IS141" s="407"/>
      <c r="IT141" s="407"/>
      <c r="IU141" s="407"/>
    </row>
    <row r="142" s="405" customFormat="1" spans="2:255">
      <c r="B142" s="433"/>
      <c r="C142" s="433"/>
      <c r="IH142" s="407"/>
      <c r="II142" s="407"/>
      <c r="IJ142" s="407"/>
      <c r="IK142" s="407"/>
      <c r="IL142" s="407"/>
      <c r="IM142" s="407"/>
      <c r="IN142" s="407"/>
      <c r="IO142" s="407"/>
      <c r="IP142" s="407"/>
      <c r="IQ142" s="407"/>
      <c r="IR142" s="407"/>
      <c r="IS142" s="407"/>
      <c r="IT142" s="407"/>
      <c r="IU142" s="407"/>
    </row>
    <row r="143" s="405" customFormat="1" spans="2:255">
      <c r="B143" s="433"/>
      <c r="C143" s="433"/>
      <c r="IH143" s="407"/>
      <c r="II143" s="407"/>
      <c r="IJ143" s="407"/>
      <c r="IK143" s="407"/>
      <c r="IL143" s="407"/>
      <c r="IM143" s="407"/>
      <c r="IN143" s="407"/>
      <c r="IO143" s="407"/>
      <c r="IP143" s="407"/>
      <c r="IQ143" s="407"/>
      <c r="IR143" s="407"/>
      <c r="IS143" s="407"/>
      <c r="IT143" s="407"/>
      <c r="IU143" s="407"/>
    </row>
    <row r="144" s="405" customFormat="1" spans="2:255">
      <c r="B144" s="433"/>
      <c r="C144" s="433"/>
      <c r="IH144" s="407"/>
      <c r="II144" s="407"/>
      <c r="IJ144" s="407"/>
      <c r="IK144" s="407"/>
      <c r="IL144" s="407"/>
      <c r="IM144" s="407"/>
      <c r="IN144" s="407"/>
      <c r="IO144" s="407"/>
      <c r="IP144" s="407"/>
      <c r="IQ144" s="407"/>
      <c r="IR144" s="407"/>
      <c r="IS144" s="407"/>
      <c r="IT144" s="407"/>
      <c r="IU144" s="407"/>
    </row>
    <row r="145" s="405" customFormat="1" spans="2:255">
      <c r="B145" s="433"/>
      <c r="C145" s="433"/>
      <c r="IH145" s="407"/>
      <c r="II145" s="407"/>
      <c r="IJ145" s="407"/>
      <c r="IK145" s="407"/>
      <c r="IL145" s="407"/>
      <c r="IM145" s="407"/>
      <c r="IN145" s="407"/>
      <c r="IO145" s="407"/>
      <c r="IP145" s="407"/>
      <c r="IQ145" s="407"/>
      <c r="IR145" s="407"/>
      <c r="IS145" s="407"/>
      <c r="IT145" s="407"/>
      <c r="IU145" s="407"/>
    </row>
    <row r="146" s="405" customFormat="1" spans="2:255">
      <c r="B146" s="433"/>
      <c r="C146" s="433"/>
      <c r="IH146" s="407"/>
      <c r="II146" s="407"/>
      <c r="IJ146" s="407"/>
      <c r="IK146" s="407"/>
      <c r="IL146" s="407"/>
      <c r="IM146" s="407"/>
      <c r="IN146" s="407"/>
      <c r="IO146" s="407"/>
      <c r="IP146" s="407"/>
      <c r="IQ146" s="407"/>
      <c r="IR146" s="407"/>
      <c r="IS146" s="407"/>
      <c r="IT146" s="407"/>
      <c r="IU146" s="407"/>
    </row>
    <row r="147" s="405" customFormat="1" spans="2:255">
      <c r="B147" s="433"/>
      <c r="C147" s="433"/>
      <c r="IH147" s="407"/>
      <c r="II147" s="407"/>
      <c r="IJ147" s="407"/>
      <c r="IK147" s="407"/>
      <c r="IL147" s="407"/>
      <c r="IM147" s="407"/>
      <c r="IN147" s="407"/>
      <c r="IO147" s="407"/>
      <c r="IP147" s="407"/>
      <c r="IQ147" s="407"/>
      <c r="IR147" s="407"/>
      <c r="IS147" s="407"/>
      <c r="IT147" s="407"/>
      <c r="IU147" s="407"/>
    </row>
    <row r="148" s="405" customFormat="1" spans="2:255">
      <c r="B148" s="433"/>
      <c r="C148" s="433"/>
      <c r="IH148" s="407"/>
      <c r="II148" s="407"/>
      <c r="IJ148" s="407"/>
      <c r="IK148" s="407"/>
      <c r="IL148" s="407"/>
      <c r="IM148" s="407"/>
      <c r="IN148" s="407"/>
      <c r="IO148" s="407"/>
      <c r="IP148" s="407"/>
      <c r="IQ148" s="407"/>
      <c r="IR148" s="407"/>
      <c r="IS148" s="407"/>
      <c r="IT148" s="407"/>
      <c r="IU148" s="407"/>
    </row>
    <row r="149" s="405" customFormat="1" spans="2:255">
      <c r="B149" s="433"/>
      <c r="C149" s="433"/>
      <c r="IH149" s="407"/>
      <c r="II149" s="407"/>
      <c r="IJ149" s="407"/>
      <c r="IK149" s="407"/>
      <c r="IL149" s="407"/>
      <c r="IM149" s="407"/>
      <c r="IN149" s="407"/>
      <c r="IO149" s="407"/>
      <c r="IP149" s="407"/>
      <c r="IQ149" s="407"/>
      <c r="IR149" s="407"/>
      <c r="IS149" s="407"/>
      <c r="IT149" s="407"/>
      <c r="IU149" s="407"/>
    </row>
    <row r="150" s="405" customFormat="1" spans="2:255">
      <c r="B150" s="433"/>
      <c r="C150" s="433"/>
      <c r="IH150" s="407"/>
      <c r="II150" s="407"/>
      <c r="IJ150" s="407"/>
      <c r="IK150" s="407"/>
      <c r="IL150" s="407"/>
      <c r="IM150" s="407"/>
      <c r="IN150" s="407"/>
      <c r="IO150" s="407"/>
      <c r="IP150" s="407"/>
      <c r="IQ150" s="407"/>
      <c r="IR150" s="407"/>
      <c r="IS150" s="407"/>
      <c r="IT150" s="407"/>
      <c r="IU150" s="407"/>
    </row>
    <row r="151" s="405" customFormat="1" spans="2:255">
      <c r="B151" s="433"/>
      <c r="C151" s="433"/>
      <c r="IH151" s="407"/>
      <c r="II151" s="407"/>
      <c r="IJ151" s="407"/>
      <c r="IK151" s="407"/>
      <c r="IL151" s="407"/>
      <c r="IM151" s="407"/>
      <c r="IN151" s="407"/>
      <c r="IO151" s="407"/>
      <c r="IP151" s="407"/>
      <c r="IQ151" s="407"/>
      <c r="IR151" s="407"/>
      <c r="IS151" s="407"/>
      <c r="IT151" s="407"/>
      <c r="IU151" s="407"/>
    </row>
    <row r="152" s="405" customFormat="1" spans="2:255">
      <c r="B152" s="433"/>
      <c r="C152" s="433"/>
      <c r="IH152" s="407"/>
      <c r="II152" s="407"/>
      <c r="IJ152" s="407"/>
      <c r="IK152" s="407"/>
      <c r="IL152" s="407"/>
      <c r="IM152" s="407"/>
      <c r="IN152" s="407"/>
      <c r="IO152" s="407"/>
      <c r="IP152" s="407"/>
      <c r="IQ152" s="407"/>
      <c r="IR152" s="407"/>
      <c r="IS152" s="407"/>
      <c r="IT152" s="407"/>
      <c r="IU152" s="407"/>
    </row>
    <row r="153" s="405" customFormat="1" spans="2:255">
      <c r="B153" s="433"/>
      <c r="C153" s="433"/>
      <c r="IH153" s="407"/>
      <c r="II153" s="407"/>
      <c r="IJ153" s="407"/>
      <c r="IK153" s="407"/>
      <c r="IL153" s="407"/>
      <c r="IM153" s="407"/>
      <c r="IN153" s="407"/>
      <c r="IO153" s="407"/>
      <c r="IP153" s="407"/>
      <c r="IQ153" s="407"/>
      <c r="IR153" s="407"/>
      <c r="IS153" s="407"/>
      <c r="IT153" s="407"/>
      <c r="IU153" s="407"/>
    </row>
    <row r="154" s="405" customFormat="1" spans="2:255">
      <c r="B154" s="433"/>
      <c r="C154" s="433"/>
      <c r="IH154" s="407"/>
      <c r="II154" s="407"/>
      <c r="IJ154" s="407"/>
      <c r="IK154" s="407"/>
      <c r="IL154" s="407"/>
      <c r="IM154" s="407"/>
      <c r="IN154" s="407"/>
      <c r="IO154" s="407"/>
      <c r="IP154" s="407"/>
      <c r="IQ154" s="407"/>
      <c r="IR154" s="407"/>
      <c r="IS154" s="407"/>
      <c r="IT154" s="407"/>
      <c r="IU154" s="407"/>
    </row>
    <row r="155" s="405" customFormat="1" spans="2:255">
      <c r="B155" s="433"/>
      <c r="C155" s="433"/>
      <c r="IH155" s="407"/>
      <c r="II155" s="407"/>
      <c r="IJ155" s="407"/>
      <c r="IK155" s="407"/>
      <c r="IL155" s="407"/>
      <c r="IM155" s="407"/>
      <c r="IN155" s="407"/>
      <c r="IO155" s="407"/>
      <c r="IP155" s="407"/>
      <c r="IQ155" s="407"/>
      <c r="IR155" s="407"/>
      <c r="IS155" s="407"/>
      <c r="IT155" s="407"/>
      <c r="IU155" s="407"/>
    </row>
    <row r="156" s="405" customFormat="1" spans="2:255">
      <c r="B156" s="433"/>
      <c r="C156" s="433"/>
      <c r="IH156" s="407"/>
      <c r="II156" s="407"/>
      <c r="IJ156" s="407"/>
      <c r="IK156" s="407"/>
      <c r="IL156" s="407"/>
      <c r="IM156" s="407"/>
      <c r="IN156" s="407"/>
      <c r="IO156" s="407"/>
      <c r="IP156" s="407"/>
      <c r="IQ156" s="407"/>
      <c r="IR156" s="407"/>
      <c r="IS156" s="407"/>
      <c r="IT156" s="407"/>
      <c r="IU156" s="407"/>
    </row>
    <row r="157" s="405" customFormat="1" spans="2:255">
      <c r="B157" s="433"/>
      <c r="C157" s="433"/>
      <c r="IH157" s="407"/>
      <c r="II157" s="407"/>
      <c r="IJ157" s="407"/>
      <c r="IK157" s="407"/>
      <c r="IL157" s="407"/>
      <c r="IM157" s="407"/>
      <c r="IN157" s="407"/>
      <c r="IO157" s="407"/>
      <c r="IP157" s="407"/>
      <c r="IQ157" s="407"/>
      <c r="IR157" s="407"/>
      <c r="IS157" s="407"/>
      <c r="IT157" s="407"/>
      <c r="IU157" s="407"/>
    </row>
    <row r="158" s="405" customFormat="1" spans="2:255">
      <c r="B158" s="433"/>
      <c r="C158" s="433"/>
      <c r="IH158" s="407"/>
      <c r="II158" s="407"/>
      <c r="IJ158" s="407"/>
      <c r="IK158" s="407"/>
      <c r="IL158" s="407"/>
      <c r="IM158" s="407"/>
      <c r="IN158" s="407"/>
      <c r="IO158" s="407"/>
      <c r="IP158" s="407"/>
      <c r="IQ158" s="407"/>
      <c r="IR158" s="407"/>
      <c r="IS158" s="407"/>
      <c r="IT158" s="407"/>
      <c r="IU158" s="407"/>
    </row>
    <row r="159" s="405" customFormat="1" spans="2:255">
      <c r="B159" s="433"/>
      <c r="C159" s="433"/>
      <c r="IH159" s="407"/>
      <c r="II159" s="407"/>
      <c r="IJ159" s="407"/>
      <c r="IK159" s="407"/>
      <c r="IL159" s="407"/>
      <c r="IM159" s="407"/>
      <c r="IN159" s="407"/>
      <c r="IO159" s="407"/>
      <c r="IP159" s="407"/>
      <c r="IQ159" s="407"/>
      <c r="IR159" s="407"/>
      <c r="IS159" s="407"/>
      <c r="IT159" s="407"/>
      <c r="IU159" s="407"/>
    </row>
    <row r="160" s="405" customFormat="1" spans="2:255">
      <c r="B160" s="433"/>
      <c r="C160" s="433"/>
      <c r="IH160" s="407"/>
      <c r="II160" s="407"/>
      <c r="IJ160" s="407"/>
      <c r="IK160" s="407"/>
      <c r="IL160" s="407"/>
      <c r="IM160" s="407"/>
      <c r="IN160" s="407"/>
      <c r="IO160" s="407"/>
      <c r="IP160" s="407"/>
      <c r="IQ160" s="407"/>
      <c r="IR160" s="407"/>
      <c r="IS160" s="407"/>
      <c r="IT160" s="407"/>
      <c r="IU160" s="407"/>
    </row>
    <row r="161" s="405" customFormat="1" spans="2:255">
      <c r="B161" s="433"/>
      <c r="C161" s="433"/>
      <c r="IH161" s="407"/>
      <c r="II161" s="407"/>
      <c r="IJ161" s="407"/>
      <c r="IK161" s="407"/>
      <c r="IL161" s="407"/>
      <c r="IM161" s="407"/>
      <c r="IN161" s="407"/>
      <c r="IO161" s="407"/>
      <c r="IP161" s="407"/>
      <c r="IQ161" s="407"/>
      <c r="IR161" s="407"/>
      <c r="IS161" s="407"/>
      <c r="IT161" s="407"/>
      <c r="IU161" s="407"/>
    </row>
    <row r="162" s="405" customFormat="1" spans="2:255">
      <c r="B162" s="433"/>
      <c r="C162" s="433"/>
      <c r="IH162" s="407"/>
      <c r="II162" s="407"/>
      <c r="IJ162" s="407"/>
      <c r="IK162" s="407"/>
      <c r="IL162" s="407"/>
      <c r="IM162" s="407"/>
      <c r="IN162" s="407"/>
      <c r="IO162" s="407"/>
      <c r="IP162" s="407"/>
      <c r="IQ162" s="407"/>
      <c r="IR162" s="407"/>
      <c r="IS162" s="407"/>
      <c r="IT162" s="407"/>
      <c r="IU162" s="407"/>
    </row>
    <row r="163" s="405" customFormat="1" spans="2:255">
      <c r="B163" s="433"/>
      <c r="C163" s="433"/>
      <c r="IH163" s="407"/>
      <c r="II163" s="407"/>
      <c r="IJ163" s="407"/>
      <c r="IK163" s="407"/>
      <c r="IL163" s="407"/>
      <c r="IM163" s="407"/>
      <c r="IN163" s="407"/>
      <c r="IO163" s="407"/>
      <c r="IP163" s="407"/>
      <c r="IQ163" s="407"/>
      <c r="IR163" s="407"/>
      <c r="IS163" s="407"/>
      <c r="IT163" s="407"/>
      <c r="IU163" s="407"/>
    </row>
    <row r="164" s="405" customFormat="1" spans="2:255">
      <c r="B164" s="433"/>
      <c r="C164" s="433"/>
      <c r="IH164" s="407"/>
      <c r="II164" s="407"/>
      <c r="IJ164" s="407"/>
      <c r="IK164" s="407"/>
      <c r="IL164" s="407"/>
      <c r="IM164" s="407"/>
      <c r="IN164" s="407"/>
      <c r="IO164" s="407"/>
      <c r="IP164" s="407"/>
      <c r="IQ164" s="407"/>
      <c r="IR164" s="407"/>
      <c r="IS164" s="407"/>
      <c r="IT164" s="407"/>
      <c r="IU164" s="407"/>
    </row>
    <row r="165" s="405" customFormat="1" spans="2:255">
      <c r="B165" s="433"/>
      <c r="C165" s="433"/>
      <c r="IH165" s="407"/>
      <c r="II165" s="407"/>
      <c r="IJ165" s="407"/>
      <c r="IK165" s="407"/>
      <c r="IL165" s="407"/>
      <c r="IM165" s="407"/>
      <c r="IN165" s="407"/>
      <c r="IO165" s="407"/>
      <c r="IP165" s="407"/>
      <c r="IQ165" s="407"/>
      <c r="IR165" s="407"/>
      <c r="IS165" s="407"/>
      <c r="IT165" s="407"/>
      <c r="IU165" s="407"/>
    </row>
    <row r="166" s="405" customFormat="1" spans="2:255">
      <c r="B166" s="433"/>
      <c r="C166" s="433"/>
      <c r="IH166" s="407"/>
      <c r="II166" s="407"/>
      <c r="IJ166" s="407"/>
      <c r="IK166" s="407"/>
      <c r="IL166" s="407"/>
      <c r="IM166" s="407"/>
      <c r="IN166" s="407"/>
      <c r="IO166" s="407"/>
      <c r="IP166" s="407"/>
      <c r="IQ166" s="407"/>
      <c r="IR166" s="407"/>
      <c r="IS166" s="407"/>
      <c r="IT166" s="407"/>
      <c r="IU166" s="407"/>
    </row>
    <row r="167" s="405" customFormat="1" spans="2:255">
      <c r="B167" s="433"/>
      <c r="C167" s="433"/>
      <c r="IH167" s="407"/>
      <c r="II167" s="407"/>
      <c r="IJ167" s="407"/>
      <c r="IK167" s="407"/>
      <c r="IL167" s="407"/>
      <c r="IM167" s="407"/>
      <c r="IN167" s="407"/>
      <c r="IO167" s="407"/>
      <c r="IP167" s="407"/>
      <c r="IQ167" s="407"/>
      <c r="IR167" s="407"/>
      <c r="IS167" s="407"/>
      <c r="IT167" s="407"/>
      <c r="IU167" s="407"/>
    </row>
    <row r="168" s="405" customFormat="1" spans="2:255">
      <c r="B168" s="433"/>
      <c r="C168" s="433"/>
      <c r="IH168" s="407"/>
      <c r="II168" s="407"/>
      <c r="IJ168" s="407"/>
      <c r="IK168" s="407"/>
      <c r="IL168" s="407"/>
      <c r="IM168" s="407"/>
      <c r="IN168" s="407"/>
      <c r="IO168" s="407"/>
      <c r="IP168" s="407"/>
      <c r="IQ168" s="407"/>
      <c r="IR168" s="407"/>
      <c r="IS168" s="407"/>
      <c r="IT168" s="407"/>
      <c r="IU168" s="407"/>
    </row>
    <row r="169" s="405" customFormat="1" spans="2:255">
      <c r="B169" s="433"/>
      <c r="C169" s="433"/>
      <c r="IH169" s="407"/>
      <c r="II169" s="407"/>
      <c r="IJ169" s="407"/>
      <c r="IK169" s="407"/>
      <c r="IL169" s="407"/>
      <c r="IM169" s="407"/>
      <c r="IN169" s="407"/>
      <c r="IO169" s="407"/>
      <c r="IP169" s="407"/>
      <c r="IQ169" s="407"/>
      <c r="IR169" s="407"/>
      <c r="IS169" s="407"/>
      <c r="IT169" s="407"/>
      <c r="IU169" s="407"/>
    </row>
    <row r="170" s="405" customFormat="1" spans="2:255">
      <c r="B170" s="433"/>
      <c r="C170" s="433"/>
      <c r="IH170" s="407"/>
      <c r="II170" s="407"/>
      <c r="IJ170" s="407"/>
      <c r="IK170" s="407"/>
      <c r="IL170" s="407"/>
      <c r="IM170" s="407"/>
      <c r="IN170" s="407"/>
      <c r="IO170" s="407"/>
      <c r="IP170" s="407"/>
      <c r="IQ170" s="407"/>
      <c r="IR170" s="407"/>
      <c r="IS170" s="407"/>
      <c r="IT170" s="407"/>
      <c r="IU170" s="407"/>
    </row>
    <row r="171" s="405" customFormat="1" spans="2:255">
      <c r="B171" s="433"/>
      <c r="C171" s="433"/>
      <c r="IH171" s="407"/>
      <c r="II171" s="407"/>
      <c r="IJ171" s="407"/>
      <c r="IK171" s="407"/>
      <c r="IL171" s="407"/>
      <c r="IM171" s="407"/>
      <c r="IN171" s="407"/>
      <c r="IO171" s="407"/>
      <c r="IP171" s="407"/>
      <c r="IQ171" s="407"/>
      <c r="IR171" s="407"/>
      <c r="IS171" s="407"/>
      <c r="IT171" s="407"/>
      <c r="IU171" s="407"/>
    </row>
    <row r="172" s="405" customFormat="1" spans="2:255">
      <c r="B172" s="433"/>
      <c r="C172" s="433"/>
      <c r="IH172" s="407"/>
      <c r="II172" s="407"/>
      <c r="IJ172" s="407"/>
      <c r="IK172" s="407"/>
      <c r="IL172" s="407"/>
      <c r="IM172" s="407"/>
      <c r="IN172" s="407"/>
      <c r="IO172" s="407"/>
      <c r="IP172" s="407"/>
      <c r="IQ172" s="407"/>
      <c r="IR172" s="407"/>
      <c r="IS172" s="407"/>
      <c r="IT172" s="407"/>
      <c r="IU172" s="407"/>
    </row>
    <row r="173" s="405" customFormat="1" spans="2:255">
      <c r="B173" s="433"/>
      <c r="C173" s="433"/>
      <c r="IH173" s="407"/>
      <c r="II173" s="407"/>
      <c r="IJ173" s="407"/>
      <c r="IK173" s="407"/>
      <c r="IL173" s="407"/>
      <c r="IM173" s="407"/>
      <c r="IN173" s="407"/>
      <c r="IO173" s="407"/>
      <c r="IP173" s="407"/>
      <c r="IQ173" s="407"/>
      <c r="IR173" s="407"/>
      <c r="IS173" s="407"/>
      <c r="IT173" s="407"/>
      <c r="IU173" s="407"/>
    </row>
    <row r="174" s="405" customFormat="1" spans="2:255">
      <c r="B174" s="433"/>
      <c r="C174" s="433"/>
      <c r="IH174" s="407"/>
      <c r="II174" s="407"/>
      <c r="IJ174" s="407"/>
      <c r="IK174" s="407"/>
      <c r="IL174" s="407"/>
      <c r="IM174" s="407"/>
      <c r="IN174" s="407"/>
      <c r="IO174" s="407"/>
      <c r="IP174" s="407"/>
      <c r="IQ174" s="407"/>
      <c r="IR174" s="407"/>
      <c r="IS174" s="407"/>
      <c r="IT174" s="407"/>
      <c r="IU174" s="407"/>
    </row>
    <row r="175" s="405" customFormat="1" spans="2:255">
      <c r="B175" s="433"/>
      <c r="C175" s="433"/>
      <c r="IH175" s="407"/>
      <c r="II175" s="407"/>
      <c r="IJ175" s="407"/>
      <c r="IK175" s="407"/>
      <c r="IL175" s="407"/>
      <c r="IM175" s="407"/>
      <c r="IN175" s="407"/>
      <c r="IO175" s="407"/>
      <c r="IP175" s="407"/>
      <c r="IQ175" s="407"/>
      <c r="IR175" s="407"/>
      <c r="IS175" s="407"/>
      <c r="IT175" s="407"/>
      <c r="IU175" s="407"/>
    </row>
    <row r="176" s="405" customFormat="1" spans="2:255">
      <c r="B176" s="433"/>
      <c r="C176" s="433"/>
      <c r="IH176" s="407"/>
      <c r="II176" s="407"/>
      <c r="IJ176" s="407"/>
      <c r="IK176" s="407"/>
      <c r="IL176" s="407"/>
      <c r="IM176" s="407"/>
      <c r="IN176" s="407"/>
      <c r="IO176" s="407"/>
      <c r="IP176" s="407"/>
      <c r="IQ176" s="407"/>
      <c r="IR176" s="407"/>
      <c r="IS176" s="407"/>
      <c r="IT176" s="407"/>
      <c r="IU176" s="407"/>
    </row>
  </sheetData>
  <mergeCells count="2">
    <mergeCell ref="A2:D2"/>
    <mergeCell ref="A15:D15"/>
  </mergeCells>
  <printOptions horizontalCentered="1"/>
  <pageMargins left="0.393055555555556" right="0.393055555555556" top="0.393055555555556" bottom="0.393055555555556" header="0.5" footer="0.5"/>
  <pageSetup paperSize="9" orientation="portrait" horizontalDpi="6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175"/>
  <sheetViews>
    <sheetView workbookViewId="0">
      <selection activeCell="D12" sqref="D12"/>
    </sheetView>
  </sheetViews>
  <sheetFormatPr defaultColWidth="10" defaultRowHeight="14.25"/>
  <cols>
    <col min="1" max="1" width="54.1238095238095" style="405" customWidth="1"/>
    <col min="2" max="4" width="13.1714285714286" style="405" customWidth="1"/>
    <col min="5" max="239" width="10" style="405"/>
    <col min="240" max="254" width="10" style="407"/>
  </cols>
  <sheetData>
    <row r="1" s="399" customFormat="1" ht="17.25" customHeight="1" spans="1:254">
      <c r="A1" s="408" t="s">
        <v>1298</v>
      </c>
      <c r="B1" s="408"/>
      <c r="C1" s="408"/>
      <c r="D1" s="408"/>
    </row>
    <row r="2" s="400" customFormat="1" ht="28.5" customHeight="1" spans="1:254">
      <c r="A2" s="409" t="s">
        <v>1299</v>
      </c>
      <c r="B2" s="409"/>
      <c r="C2" s="409"/>
      <c r="D2" s="409"/>
    </row>
    <row r="3" s="401" customFormat="1" ht="22" customHeight="1" spans="1:254">
      <c r="A3" s="410"/>
      <c r="B3" s="410"/>
      <c r="C3" s="410"/>
      <c r="D3" s="411" t="s">
        <v>285</v>
      </c>
    </row>
    <row r="4" s="220" customFormat="1" ht="36" customHeight="1" spans="1:254">
      <c r="A4" s="424" t="s">
        <v>365</v>
      </c>
      <c r="B4" s="412" t="s">
        <v>431</v>
      </c>
      <c r="C4" s="353" t="s">
        <v>1292</v>
      </c>
      <c r="D4" s="353" t="s">
        <v>454</v>
      </c>
    </row>
    <row r="5" s="220" customFormat="1" ht="36" customHeight="1" spans="1:254">
      <c r="A5" s="425" t="s">
        <v>1266</v>
      </c>
      <c r="B5" s="425"/>
      <c r="C5" s="425"/>
      <c r="D5" s="425"/>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c r="BT5" s="219"/>
      <c r="BU5" s="219"/>
      <c r="BV5" s="219"/>
      <c r="BW5" s="219"/>
      <c r="BX5" s="219"/>
      <c r="BY5" s="219"/>
      <c r="BZ5" s="219"/>
      <c r="CA5" s="219"/>
      <c r="CB5" s="219"/>
      <c r="CC5" s="219"/>
      <c r="CD5" s="219"/>
      <c r="CE5" s="219"/>
      <c r="CF5" s="219"/>
      <c r="CG5" s="219"/>
      <c r="CH5" s="219"/>
      <c r="CI5" s="219"/>
      <c r="CJ5" s="219"/>
      <c r="CK5" s="219"/>
      <c r="CL5" s="219"/>
      <c r="CM5" s="219"/>
      <c r="CN5" s="219"/>
      <c r="CO5" s="219"/>
      <c r="CP5" s="219"/>
      <c r="CQ5" s="219"/>
      <c r="CR5" s="219"/>
      <c r="CS5" s="219"/>
      <c r="CT5" s="219"/>
      <c r="CU5" s="219"/>
      <c r="CV5" s="219"/>
      <c r="CW5" s="219"/>
      <c r="CX5" s="219"/>
      <c r="CY5" s="219"/>
      <c r="CZ5" s="219"/>
      <c r="DA5" s="219"/>
      <c r="DB5" s="219"/>
      <c r="DC5" s="219"/>
      <c r="DD5" s="219"/>
      <c r="DE5" s="219"/>
      <c r="DF5" s="219"/>
      <c r="DG5" s="219"/>
      <c r="DH5" s="219"/>
      <c r="DI5" s="219"/>
      <c r="DJ5" s="219"/>
      <c r="DK5" s="219"/>
      <c r="DL5" s="219"/>
      <c r="DM5" s="219"/>
      <c r="DN5" s="219"/>
      <c r="DO5" s="219"/>
      <c r="DP5" s="219"/>
      <c r="DQ5" s="219"/>
      <c r="DR5" s="219"/>
      <c r="DS5" s="219"/>
      <c r="DT5" s="219"/>
      <c r="DU5" s="219"/>
      <c r="DV5" s="219"/>
      <c r="DW5" s="219"/>
      <c r="DX5" s="219"/>
      <c r="DY5" s="219"/>
      <c r="DZ5" s="219"/>
      <c r="EA5" s="219"/>
      <c r="EB5" s="219"/>
      <c r="EC5" s="219"/>
      <c r="ED5" s="219"/>
      <c r="EE5" s="219"/>
      <c r="EF5" s="219"/>
      <c r="EG5" s="219"/>
      <c r="EH5" s="219"/>
      <c r="EI5" s="219"/>
      <c r="EJ5" s="219"/>
      <c r="EK5" s="219"/>
      <c r="EL5" s="219"/>
      <c r="EM5" s="219"/>
      <c r="EN5" s="219"/>
      <c r="EO5" s="219"/>
      <c r="EP5" s="219"/>
      <c r="EQ5" s="219"/>
      <c r="ER5" s="219"/>
      <c r="ES5" s="219"/>
      <c r="ET5" s="219"/>
      <c r="EU5" s="219"/>
      <c r="EV5" s="219"/>
      <c r="EW5" s="219"/>
      <c r="EX5" s="219"/>
      <c r="EY5" s="219"/>
      <c r="EZ5" s="219"/>
      <c r="FA5" s="219"/>
      <c r="FB5" s="219"/>
      <c r="FC5" s="219"/>
      <c r="FD5" s="219"/>
      <c r="FE5" s="219"/>
      <c r="FF5" s="219"/>
      <c r="FG5" s="219"/>
      <c r="FH5" s="219"/>
      <c r="FI5" s="219"/>
      <c r="FJ5" s="219"/>
      <c r="FK5" s="219"/>
      <c r="FL5" s="219"/>
      <c r="FM5" s="219"/>
      <c r="FN5" s="219"/>
      <c r="FO5" s="219"/>
      <c r="FP5" s="219"/>
      <c r="FQ5" s="219"/>
      <c r="FR5" s="219"/>
      <c r="FS5" s="219"/>
      <c r="FT5" s="219"/>
      <c r="FU5" s="219"/>
      <c r="FV5" s="219"/>
      <c r="FW5" s="219"/>
      <c r="FX5" s="219"/>
      <c r="FY5" s="219"/>
      <c r="FZ5" s="219"/>
      <c r="GA5" s="219"/>
      <c r="GB5" s="219"/>
      <c r="GC5" s="219"/>
      <c r="GD5" s="219"/>
      <c r="GE5" s="219"/>
      <c r="GF5" s="219"/>
      <c r="GG5" s="219"/>
      <c r="GH5" s="219"/>
      <c r="GI5" s="219"/>
      <c r="GJ5" s="219"/>
      <c r="GK5" s="219"/>
      <c r="GL5" s="219"/>
      <c r="GM5" s="219"/>
      <c r="GN5" s="219"/>
      <c r="GO5" s="219"/>
      <c r="GP5" s="219"/>
      <c r="GQ5" s="219"/>
      <c r="GR5" s="219"/>
      <c r="GS5" s="219"/>
      <c r="GT5" s="219"/>
      <c r="GU5" s="219"/>
      <c r="GV5" s="219"/>
      <c r="GW5" s="219"/>
      <c r="GX5" s="219"/>
      <c r="GY5" s="219"/>
      <c r="GZ5" s="219"/>
      <c r="HA5" s="219"/>
      <c r="HB5" s="219"/>
      <c r="HC5" s="219"/>
      <c r="HD5" s="219"/>
      <c r="HE5" s="219"/>
      <c r="HF5" s="219"/>
      <c r="HG5" s="219"/>
      <c r="HH5" s="219"/>
      <c r="HI5" s="219"/>
      <c r="HJ5" s="219"/>
      <c r="HK5" s="219"/>
      <c r="HL5" s="219"/>
      <c r="HM5" s="219"/>
      <c r="HN5" s="219"/>
      <c r="HO5" s="219"/>
      <c r="HP5" s="219"/>
      <c r="HQ5" s="219"/>
      <c r="HR5" s="219"/>
      <c r="HS5" s="219"/>
      <c r="HT5" s="219"/>
      <c r="HU5" s="219"/>
      <c r="HV5" s="219"/>
      <c r="HW5" s="219"/>
      <c r="HX5" s="219"/>
      <c r="HY5" s="219"/>
      <c r="HZ5" s="219"/>
      <c r="IA5" s="219"/>
      <c r="IB5" s="219"/>
      <c r="IC5" s="219"/>
      <c r="ID5" s="219"/>
      <c r="IE5" s="219"/>
      <c r="IF5" s="414"/>
      <c r="IG5" s="414"/>
      <c r="IH5" s="414"/>
      <c r="II5" s="414"/>
      <c r="IJ5" s="414"/>
      <c r="IK5" s="414"/>
      <c r="IL5" s="414"/>
      <c r="IM5" s="414"/>
      <c r="IN5" s="414"/>
      <c r="IO5" s="414"/>
      <c r="IP5" s="414"/>
      <c r="IQ5" s="414"/>
      <c r="IR5" s="414"/>
      <c r="IS5" s="414"/>
      <c r="IT5" s="414"/>
    </row>
    <row r="6" s="422" customFormat="1" ht="36" customHeight="1" spans="1:254">
      <c r="A6" s="426" t="s">
        <v>1269</v>
      </c>
      <c r="B6" s="426"/>
      <c r="C6" s="426"/>
      <c r="D6" s="426"/>
    </row>
    <row r="7" s="220" customFormat="1" ht="36" customHeight="1" spans="1:254">
      <c r="A7" s="425" t="s">
        <v>1270</v>
      </c>
      <c r="B7" s="425"/>
      <c r="C7" s="425"/>
      <c r="D7" s="425"/>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219"/>
      <c r="BQ7" s="219"/>
      <c r="BR7" s="219"/>
      <c r="BS7" s="219"/>
      <c r="BT7" s="219"/>
      <c r="BU7" s="219"/>
      <c r="BV7" s="219"/>
      <c r="BW7" s="219"/>
      <c r="BX7" s="219"/>
      <c r="BY7" s="219"/>
      <c r="BZ7" s="219"/>
      <c r="CA7" s="219"/>
      <c r="CB7" s="219"/>
      <c r="CC7" s="219"/>
      <c r="CD7" s="219"/>
      <c r="CE7" s="219"/>
      <c r="CF7" s="219"/>
      <c r="CG7" s="219"/>
      <c r="CH7" s="219"/>
      <c r="CI7" s="219"/>
      <c r="CJ7" s="219"/>
      <c r="CK7" s="219"/>
      <c r="CL7" s="219"/>
      <c r="CM7" s="219"/>
      <c r="CN7" s="219"/>
      <c r="CO7" s="219"/>
      <c r="CP7" s="219"/>
      <c r="CQ7" s="219"/>
      <c r="CR7" s="219"/>
      <c r="CS7" s="219"/>
      <c r="CT7" s="219"/>
      <c r="CU7" s="219"/>
      <c r="CV7" s="219"/>
      <c r="CW7" s="219"/>
      <c r="CX7" s="219"/>
      <c r="CY7" s="219"/>
      <c r="CZ7" s="219"/>
      <c r="DA7" s="219"/>
      <c r="DB7" s="219"/>
      <c r="DC7" s="219"/>
      <c r="DD7" s="219"/>
      <c r="DE7" s="219"/>
      <c r="DF7" s="219"/>
      <c r="DG7" s="219"/>
      <c r="DH7" s="219"/>
      <c r="DI7" s="219"/>
      <c r="DJ7" s="219"/>
      <c r="DK7" s="219"/>
      <c r="DL7" s="219"/>
      <c r="DM7" s="219"/>
      <c r="DN7" s="219"/>
      <c r="DO7" s="219"/>
      <c r="DP7" s="219"/>
      <c r="DQ7" s="219"/>
      <c r="DR7" s="219"/>
      <c r="DS7" s="219"/>
      <c r="DT7" s="219"/>
      <c r="DU7" s="219"/>
      <c r="DV7" s="219"/>
      <c r="DW7" s="219"/>
      <c r="DX7" s="219"/>
      <c r="DY7" s="219"/>
      <c r="DZ7" s="219"/>
      <c r="EA7" s="219"/>
      <c r="EB7" s="219"/>
      <c r="EC7" s="219"/>
      <c r="ED7" s="219"/>
      <c r="EE7" s="219"/>
      <c r="EF7" s="219"/>
      <c r="EG7" s="219"/>
      <c r="EH7" s="219"/>
      <c r="EI7" s="219"/>
      <c r="EJ7" s="219"/>
      <c r="EK7" s="219"/>
      <c r="EL7" s="219"/>
      <c r="EM7" s="219"/>
      <c r="EN7" s="219"/>
      <c r="EO7" s="219"/>
      <c r="EP7" s="219"/>
      <c r="EQ7" s="219"/>
      <c r="ER7" s="219"/>
      <c r="ES7" s="219"/>
      <c r="ET7" s="219"/>
      <c r="EU7" s="219"/>
      <c r="EV7" s="219"/>
      <c r="EW7" s="219"/>
      <c r="EX7" s="219"/>
      <c r="EY7" s="219"/>
      <c r="EZ7" s="219"/>
      <c r="FA7" s="219"/>
      <c r="FB7" s="219"/>
      <c r="FC7" s="219"/>
      <c r="FD7" s="219"/>
      <c r="FE7" s="219"/>
      <c r="FF7" s="219"/>
      <c r="FG7" s="219"/>
      <c r="FH7" s="219"/>
      <c r="FI7" s="219"/>
      <c r="FJ7" s="219"/>
      <c r="FK7" s="219"/>
      <c r="FL7" s="219"/>
      <c r="FM7" s="219"/>
      <c r="FN7" s="219"/>
      <c r="FO7" s="219"/>
      <c r="FP7" s="219"/>
      <c r="FQ7" s="219"/>
      <c r="FR7" s="219"/>
      <c r="FS7" s="219"/>
      <c r="FT7" s="219"/>
      <c r="FU7" s="219"/>
      <c r="FV7" s="219"/>
      <c r="FW7" s="219"/>
      <c r="FX7" s="219"/>
      <c r="FY7" s="219"/>
      <c r="FZ7" s="219"/>
      <c r="GA7" s="219"/>
      <c r="GB7" s="219"/>
      <c r="GC7" s="219"/>
      <c r="GD7" s="219"/>
      <c r="GE7" s="219"/>
      <c r="GF7" s="219"/>
      <c r="GG7" s="219"/>
      <c r="GH7" s="219"/>
      <c r="GI7" s="219"/>
      <c r="GJ7" s="219"/>
      <c r="GK7" s="219"/>
      <c r="GL7" s="219"/>
      <c r="GM7" s="219"/>
      <c r="GN7" s="219"/>
      <c r="GO7" s="219"/>
      <c r="GP7" s="219"/>
      <c r="GQ7" s="219"/>
      <c r="GR7" s="219"/>
      <c r="GS7" s="219"/>
      <c r="GT7" s="219"/>
      <c r="GU7" s="219"/>
      <c r="GV7" s="219"/>
      <c r="GW7" s="219"/>
      <c r="GX7" s="219"/>
      <c r="GY7" s="219"/>
      <c r="GZ7" s="219"/>
      <c r="HA7" s="219"/>
      <c r="HB7" s="219"/>
      <c r="HC7" s="219"/>
      <c r="HD7" s="219"/>
      <c r="HE7" s="219"/>
      <c r="HF7" s="219"/>
      <c r="HG7" s="219"/>
      <c r="HH7" s="219"/>
      <c r="HI7" s="219"/>
      <c r="HJ7" s="219"/>
      <c r="HK7" s="219"/>
      <c r="HL7" s="219"/>
      <c r="HM7" s="219"/>
      <c r="HN7" s="219"/>
      <c r="HO7" s="219"/>
      <c r="HP7" s="219"/>
      <c r="HQ7" s="219"/>
      <c r="HR7" s="219"/>
      <c r="HS7" s="219"/>
      <c r="HT7" s="219"/>
      <c r="HU7" s="219"/>
      <c r="HV7" s="219"/>
      <c r="HW7" s="219"/>
      <c r="HX7" s="219"/>
      <c r="HY7" s="219"/>
      <c r="HZ7" s="219"/>
      <c r="IA7" s="219"/>
      <c r="IB7" s="219"/>
      <c r="IC7" s="219"/>
      <c r="ID7" s="219"/>
      <c r="IE7" s="219"/>
      <c r="IF7" s="414"/>
      <c r="IG7" s="414"/>
      <c r="IH7" s="414"/>
      <c r="II7" s="414"/>
      <c r="IJ7" s="414"/>
      <c r="IK7" s="414"/>
      <c r="IL7" s="414"/>
      <c r="IM7" s="414"/>
      <c r="IN7" s="414"/>
      <c r="IO7" s="414"/>
      <c r="IP7" s="414"/>
      <c r="IQ7" s="414"/>
      <c r="IR7" s="414"/>
      <c r="IS7" s="414"/>
      <c r="IT7" s="414"/>
    </row>
    <row r="8" s="422" customFormat="1" ht="36" customHeight="1" spans="1:254">
      <c r="A8" s="427" t="s">
        <v>1293</v>
      </c>
      <c r="B8" s="427"/>
      <c r="C8" s="427"/>
      <c r="D8" s="427"/>
    </row>
    <row r="9" s="422" customFormat="1" ht="36" customHeight="1" spans="1:254">
      <c r="A9" s="427" t="s">
        <v>1294</v>
      </c>
      <c r="B9" s="427"/>
      <c r="C9" s="427"/>
      <c r="D9" s="427"/>
    </row>
    <row r="10" s="423" customFormat="1" ht="36" customHeight="1" spans="1:254">
      <c r="A10" s="428" t="s">
        <v>318</v>
      </c>
      <c r="B10" s="428"/>
      <c r="C10" s="428"/>
      <c r="D10" s="428"/>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220"/>
      <c r="CU10" s="220"/>
      <c r="CV10" s="220"/>
      <c r="CW10" s="220"/>
      <c r="CX10" s="220"/>
      <c r="CY10" s="220"/>
      <c r="CZ10" s="220"/>
      <c r="DA10" s="220"/>
      <c r="DB10" s="220"/>
      <c r="DC10" s="220"/>
      <c r="DD10" s="220"/>
      <c r="DE10" s="220"/>
      <c r="DF10" s="220"/>
      <c r="DG10" s="220"/>
      <c r="DH10" s="220"/>
      <c r="DI10" s="220"/>
      <c r="DJ10" s="220"/>
      <c r="DK10" s="220"/>
      <c r="DL10" s="220"/>
      <c r="DM10" s="220"/>
      <c r="DN10" s="220"/>
      <c r="DO10" s="220"/>
      <c r="DP10" s="220"/>
      <c r="DQ10" s="220"/>
      <c r="DR10" s="220"/>
      <c r="DS10" s="220"/>
      <c r="DT10" s="220"/>
      <c r="DU10" s="220"/>
      <c r="DV10" s="220"/>
      <c r="DW10" s="220"/>
      <c r="DX10" s="220"/>
      <c r="DY10" s="220"/>
      <c r="DZ10" s="220"/>
      <c r="EA10" s="220"/>
      <c r="EB10" s="220"/>
      <c r="EC10" s="220"/>
      <c r="ED10" s="220"/>
      <c r="EE10" s="220"/>
      <c r="EF10" s="220"/>
      <c r="EG10" s="220"/>
      <c r="EH10" s="220"/>
      <c r="EI10" s="220"/>
      <c r="EJ10" s="220"/>
      <c r="EK10" s="220"/>
      <c r="EL10" s="220"/>
      <c r="EM10" s="220"/>
      <c r="EN10" s="220"/>
      <c r="EO10" s="220"/>
      <c r="EP10" s="220"/>
      <c r="EQ10" s="220"/>
      <c r="ER10" s="220"/>
      <c r="ES10" s="220"/>
      <c r="ET10" s="220"/>
      <c r="EU10" s="220"/>
      <c r="EV10" s="220"/>
      <c r="EW10" s="220"/>
      <c r="EX10" s="220"/>
      <c r="EY10" s="220"/>
      <c r="EZ10" s="220"/>
      <c r="FA10" s="220"/>
      <c r="FB10" s="220"/>
      <c r="FC10" s="220"/>
      <c r="FD10" s="220"/>
      <c r="FE10" s="220"/>
      <c r="FF10" s="220"/>
      <c r="FG10" s="220"/>
      <c r="FH10" s="220"/>
      <c r="FI10" s="220"/>
      <c r="FJ10" s="220"/>
      <c r="FK10" s="220"/>
      <c r="FL10" s="220"/>
      <c r="FM10" s="220"/>
      <c r="FN10" s="220"/>
      <c r="FO10" s="220"/>
      <c r="FP10" s="220"/>
      <c r="FQ10" s="220"/>
      <c r="FR10" s="220"/>
      <c r="FS10" s="220"/>
      <c r="FT10" s="220"/>
      <c r="FU10" s="220"/>
      <c r="FV10" s="220"/>
      <c r="FW10" s="220"/>
      <c r="FX10" s="220"/>
      <c r="FY10" s="220"/>
      <c r="FZ10" s="220"/>
      <c r="GA10" s="220"/>
      <c r="GB10" s="220"/>
      <c r="GC10" s="220"/>
      <c r="GD10" s="220"/>
      <c r="GE10" s="220"/>
      <c r="GF10" s="220"/>
      <c r="GG10" s="220"/>
      <c r="GH10" s="220"/>
      <c r="GI10" s="220"/>
      <c r="GJ10" s="220"/>
      <c r="GK10" s="220"/>
      <c r="GL10" s="220"/>
      <c r="GM10" s="220"/>
      <c r="GN10" s="220"/>
      <c r="GO10" s="220"/>
      <c r="GP10" s="220"/>
      <c r="GQ10" s="220"/>
      <c r="GR10" s="220"/>
      <c r="GS10" s="220"/>
      <c r="GT10" s="220"/>
      <c r="GU10" s="220"/>
      <c r="GV10" s="220"/>
      <c r="GW10" s="220"/>
      <c r="GX10" s="220"/>
      <c r="GY10" s="220"/>
      <c r="GZ10" s="220"/>
      <c r="HA10" s="220"/>
      <c r="HB10" s="220"/>
      <c r="HC10" s="220"/>
      <c r="HD10" s="220"/>
      <c r="HE10" s="220"/>
      <c r="HF10" s="220"/>
      <c r="HG10" s="220"/>
      <c r="HH10" s="220"/>
      <c r="HI10" s="220"/>
      <c r="HJ10" s="220"/>
      <c r="HK10" s="220"/>
      <c r="HL10" s="220"/>
      <c r="HM10" s="220"/>
      <c r="HN10" s="220"/>
      <c r="HO10" s="220"/>
      <c r="HP10" s="220"/>
      <c r="HQ10" s="220"/>
      <c r="HR10" s="220"/>
      <c r="HS10" s="220"/>
      <c r="HT10" s="220"/>
      <c r="HU10" s="220"/>
      <c r="HV10" s="220"/>
      <c r="HW10" s="220"/>
      <c r="HX10" s="220"/>
      <c r="HY10" s="220"/>
      <c r="HZ10" s="220"/>
      <c r="IA10" s="220"/>
      <c r="IB10" s="220"/>
      <c r="IC10" s="220"/>
      <c r="ID10" s="220"/>
      <c r="IE10" s="220"/>
    </row>
    <row r="11" s="219" customFormat="1" ht="36" customHeight="1" spans="1:254">
      <c r="A11" s="429" t="s">
        <v>319</v>
      </c>
      <c r="B11" s="430">
        <v>34</v>
      </c>
      <c r="C11" s="430"/>
      <c r="D11" s="429"/>
      <c r="IF11" s="414"/>
      <c r="IG11" s="414"/>
      <c r="IH11" s="414"/>
      <c r="II11" s="414"/>
      <c r="IJ11" s="414"/>
      <c r="IK11" s="414"/>
      <c r="IL11" s="414"/>
      <c r="IM11" s="414"/>
      <c r="IN11" s="414"/>
      <c r="IO11" s="414"/>
      <c r="IP11" s="414"/>
      <c r="IQ11" s="414"/>
      <c r="IR11" s="414"/>
      <c r="IS11" s="414"/>
      <c r="IT11" s="414"/>
    </row>
    <row r="12" s="405" customFormat="1" ht="36" customHeight="1" spans="1:254">
      <c r="A12" s="431" t="s">
        <v>1116</v>
      </c>
      <c r="B12" s="432">
        <v>34</v>
      </c>
      <c r="C12" s="432"/>
      <c r="D12" s="431"/>
      <c r="IF12" s="407"/>
      <c r="IG12" s="407"/>
      <c r="IH12" s="407"/>
      <c r="II12" s="407"/>
      <c r="IJ12" s="407"/>
      <c r="IK12" s="407"/>
      <c r="IL12" s="407"/>
      <c r="IM12" s="407"/>
      <c r="IN12" s="407"/>
      <c r="IO12" s="407"/>
      <c r="IP12" s="407"/>
      <c r="IQ12" s="407"/>
      <c r="IR12" s="407"/>
      <c r="IS12" s="407"/>
      <c r="IT12" s="407"/>
    </row>
    <row r="13" s="406" customFormat="1" ht="36" customHeight="1" spans="1:254">
      <c r="A13" s="431" t="s">
        <v>326</v>
      </c>
      <c r="B13" s="432"/>
      <c r="C13" s="432"/>
      <c r="D13" s="431"/>
      <c r="E13" s="419"/>
      <c r="F13" s="41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c r="AM13" s="419"/>
      <c r="AN13" s="419"/>
      <c r="AO13" s="419"/>
      <c r="AP13" s="419"/>
      <c r="AQ13" s="419"/>
      <c r="AR13" s="419"/>
      <c r="AS13" s="419"/>
      <c r="AT13" s="419"/>
      <c r="AU13" s="419"/>
      <c r="AV13" s="419"/>
      <c r="AW13" s="419"/>
      <c r="AX13" s="419"/>
      <c r="AY13" s="419"/>
      <c r="AZ13" s="419"/>
      <c r="BA13" s="419"/>
      <c r="BB13" s="419"/>
      <c r="BC13" s="419"/>
      <c r="BD13" s="419"/>
      <c r="BE13" s="419"/>
      <c r="BF13" s="419"/>
      <c r="BG13" s="419"/>
      <c r="BH13" s="419"/>
      <c r="BI13" s="419"/>
      <c r="BJ13" s="419"/>
      <c r="BK13" s="419"/>
      <c r="BL13" s="419"/>
      <c r="BM13" s="419"/>
      <c r="BN13" s="419"/>
      <c r="BO13" s="419"/>
      <c r="BP13" s="419"/>
      <c r="BQ13" s="419"/>
      <c r="BR13" s="419"/>
      <c r="BS13" s="419"/>
      <c r="BT13" s="419"/>
      <c r="BU13" s="419"/>
      <c r="BV13" s="419"/>
      <c r="BW13" s="419"/>
      <c r="BX13" s="419"/>
      <c r="BY13" s="419"/>
      <c r="BZ13" s="419"/>
      <c r="CA13" s="419"/>
      <c r="CB13" s="419"/>
      <c r="CC13" s="419"/>
      <c r="CD13" s="419"/>
      <c r="CE13" s="419"/>
      <c r="CF13" s="419"/>
      <c r="CG13" s="419"/>
      <c r="CH13" s="419"/>
      <c r="CI13" s="419"/>
      <c r="CJ13" s="419"/>
      <c r="CK13" s="419"/>
      <c r="CL13" s="419"/>
      <c r="CM13" s="419"/>
      <c r="CN13" s="419"/>
      <c r="CO13" s="419"/>
      <c r="CP13" s="419"/>
      <c r="CQ13" s="419"/>
      <c r="CR13" s="419"/>
      <c r="CS13" s="419"/>
      <c r="CT13" s="419"/>
      <c r="CU13" s="419"/>
      <c r="CV13" s="419"/>
      <c r="CW13" s="419"/>
      <c r="CX13" s="419"/>
      <c r="CY13" s="419"/>
      <c r="CZ13" s="419"/>
      <c r="DA13" s="419"/>
      <c r="DB13" s="419"/>
      <c r="DC13" s="419"/>
      <c r="DD13" s="419"/>
      <c r="DE13" s="419"/>
      <c r="DF13" s="419"/>
      <c r="DG13" s="419"/>
      <c r="DH13" s="419"/>
      <c r="DI13" s="419"/>
      <c r="DJ13" s="419"/>
      <c r="DK13" s="419"/>
      <c r="DL13" s="419"/>
      <c r="DM13" s="419"/>
      <c r="DN13" s="419"/>
      <c r="DO13" s="419"/>
      <c r="DP13" s="419"/>
      <c r="DQ13" s="419"/>
      <c r="DR13" s="419"/>
      <c r="DS13" s="419"/>
      <c r="DT13" s="419"/>
      <c r="DU13" s="419"/>
      <c r="DV13" s="419"/>
      <c r="DW13" s="419"/>
      <c r="DX13" s="419"/>
      <c r="DY13" s="419"/>
      <c r="DZ13" s="419"/>
      <c r="EA13" s="419"/>
      <c r="EB13" s="419"/>
      <c r="EC13" s="419"/>
      <c r="ED13" s="419"/>
      <c r="EE13" s="419"/>
      <c r="EF13" s="419"/>
      <c r="EG13" s="419"/>
      <c r="EH13" s="419"/>
      <c r="EI13" s="419"/>
      <c r="EJ13" s="419"/>
      <c r="EK13" s="419"/>
      <c r="EL13" s="419"/>
      <c r="EM13" s="419"/>
      <c r="EN13" s="419"/>
      <c r="EO13" s="419"/>
      <c r="EP13" s="419"/>
      <c r="EQ13" s="419"/>
      <c r="ER13" s="419"/>
      <c r="ES13" s="419"/>
      <c r="ET13" s="419"/>
      <c r="EU13" s="419"/>
      <c r="EV13" s="419"/>
      <c r="EW13" s="419"/>
      <c r="EX13" s="419"/>
      <c r="EY13" s="419"/>
      <c r="EZ13" s="419"/>
      <c r="FA13" s="419"/>
      <c r="FB13" s="419"/>
      <c r="FC13" s="419"/>
      <c r="FD13" s="419"/>
      <c r="FE13" s="419"/>
      <c r="FF13" s="419"/>
      <c r="FG13" s="419"/>
      <c r="FH13" s="419"/>
      <c r="FI13" s="419"/>
      <c r="FJ13" s="419"/>
      <c r="FK13" s="419"/>
      <c r="FL13" s="419"/>
      <c r="FM13" s="419"/>
      <c r="FN13" s="419"/>
      <c r="FO13" s="419"/>
      <c r="FP13" s="419"/>
      <c r="FQ13" s="419"/>
      <c r="FR13" s="419"/>
      <c r="FS13" s="419"/>
      <c r="FT13" s="419"/>
      <c r="FU13" s="419"/>
      <c r="FV13" s="419"/>
      <c r="FW13" s="419"/>
      <c r="FX13" s="419"/>
      <c r="FY13" s="419"/>
      <c r="FZ13" s="419"/>
      <c r="GA13" s="419"/>
      <c r="GB13" s="419"/>
      <c r="GC13" s="419"/>
      <c r="GD13" s="419"/>
      <c r="GE13" s="419"/>
      <c r="GF13" s="419"/>
      <c r="GG13" s="419"/>
      <c r="GH13" s="419"/>
      <c r="GI13" s="419"/>
      <c r="GJ13" s="419"/>
      <c r="GK13" s="419"/>
      <c r="GL13" s="419"/>
      <c r="GM13" s="419"/>
      <c r="GN13" s="419"/>
      <c r="GO13" s="419"/>
      <c r="GP13" s="419"/>
      <c r="GQ13" s="419"/>
      <c r="GR13" s="419"/>
      <c r="GS13" s="419"/>
      <c r="GT13" s="419"/>
      <c r="GU13" s="419"/>
      <c r="GV13" s="419"/>
      <c r="GW13" s="419"/>
      <c r="GX13" s="419"/>
      <c r="GY13" s="419"/>
      <c r="GZ13" s="419"/>
      <c r="HA13" s="419"/>
      <c r="HB13" s="419"/>
      <c r="HC13" s="419"/>
      <c r="HD13" s="419"/>
      <c r="HE13" s="419"/>
      <c r="HF13" s="419"/>
      <c r="HG13" s="419"/>
      <c r="HH13" s="419"/>
      <c r="HI13" s="419"/>
      <c r="HJ13" s="419"/>
      <c r="HK13" s="419"/>
      <c r="HL13" s="419"/>
      <c r="HM13" s="419"/>
      <c r="HN13" s="419"/>
      <c r="HO13" s="419"/>
      <c r="HP13" s="419"/>
      <c r="HQ13" s="419"/>
      <c r="HR13" s="419"/>
      <c r="HS13" s="419"/>
      <c r="HT13" s="419"/>
      <c r="HU13" s="419"/>
      <c r="HV13" s="419"/>
      <c r="HW13" s="419"/>
      <c r="HX13" s="419"/>
      <c r="HY13" s="419"/>
      <c r="HZ13" s="419"/>
      <c r="IA13" s="419"/>
      <c r="IB13" s="419"/>
      <c r="IC13" s="419"/>
      <c r="ID13" s="419"/>
      <c r="IE13" s="419"/>
    </row>
    <row r="14" s="414" customFormat="1" ht="36" customHeight="1" spans="1:254">
      <c r="A14" s="430" t="s">
        <v>327</v>
      </c>
      <c r="B14" s="430"/>
      <c r="C14" s="430"/>
      <c r="D14" s="430"/>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19"/>
      <c r="BS14" s="219"/>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19"/>
      <c r="CT14" s="219"/>
      <c r="CU14" s="219"/>
      <c r="CV14" s="219"/>
      <c r="CW14" s="219"/>
      <c r="CX14" s="219"/>
      <c r="CY14" s="219"/>
      <c r="CZ14" s="219"/>
      <c r="DA14" s="219"/>
      <c r="DB14" s="219"/>
      <c r="DC14" s="219"/>
      <c r="DD14" s="219"/>
      <c r="DE14" s="219"/>
      <c r="DF14" s="219"/>
      <c r="DG14" s="219"/>
      <c r="DH14" s="219"/>
      <c r="DI14" s="219"/>
      <c r="DJ14" s="219"/>
      <c r="DK14" s="219"/>
      <c r="DL14" s="219"/>
      <c r="DM14" s="219"/>
      <c r="DN14" s="219"/>
      <c r="DO14" s="219"/>
      <c r="DP14" s="219"/>
      <c r="DQ14" s="219"/>
      <c r="DR14" s="219"/>
      <c r="DS14" s="219"/>
      <c r="DT14" s="219"/>
      <c r="DU14" s="219"/>
      <c r="DV14" s="219"/>
      <c r="DW14" s="219"/>
      <c r="DX14" s="219"/>
      <c r="DY14" s="219"/>
      <c r="DZ14" s="219"/>
      <c r="EA14" s="219"/>
      <c r="EB14" s="219"/>
      <c r="EC14" s="219"/>
      <c r="ED14" s="219"/>
      <c r="EE14" s="219"/>
      <c r="EF14" s="219"/>
      <c r="EG14" s="219"/>
      <c r="EH14" s="219"/>
      <c r="EI14" s="219"/>
      <c r="EJ14" s="219"/>
      <c r="EK14" s="219"/>
      <c r="EL14" s="219"/>
      <c r="EM14" s="219"/>
      <c r="EN14" s="219"/>
      <c r="EO14" s="219"/>
      <c r="EP14" s="219"/>
      <c r="EQ14" s="219"/>
      <c r="ER14" s="219"/>
      <c r="ES14" s="219"/>
      <c r="ET14" s="219"/>
      <c r="EU14" s="219"/>
      <c r="EV14" s="219"/>
      <c r="EW14" s="219"/>
      <c r="EX14" s="219"/>
      <c r="EY14" s="219"/>
      <c r="EZ14" s="219"/>
      <c r="FA14" s="219"/>
      <c r="FB14" s="219"/>
      <c r="FC14" s="219"/>
      <c r="FD14" s="219"/>
      <c r="FE14" s="219"/>
      <c r="FF14" s="219"/>
      <c r="FG14" s="219"/>
      <c r="FH14" s="219"/>
      <c r="FI14" s="219"/>
      <c r="FJ14" s="219"/>
      <c r="FK14" s="219"/>
      <c r="FL14" s="219"/>
      <c r="FM14" s="219"/>
      <c r="FN14" s="219"/>
      <c r="FO14" s="219"/>
      <c r="FP14" s="219"/>
      <c r="FQ14" s="219"/>
      <c r="FR14" s="219"/>
      <c r="FS14" s="219"/>
      <c r="FT14" s="219"/>
      <c r="FU14" s="219"/>
      <c r="FV14" s="219"/>
      <c r="FW14" s="219"/>
      <c r="FX14" s="219"/>
      <c r="FY14" s="219"/>
      <c r="FZ14" s="219"/>
      <c r="GA14" s="219"/>
      <c r="GB14" s="219"/>
      <c r="GC14" s="219"/>
      <c r="GD14" s="219"/>
      <c r="GE14" s="219"/>
      <c r="GF14" s="219"/>
      <c r="GG14" s="219"/>
      <c r="GH14" s="219"/>
      <c r="GI14" s="219"/>
      <c r="GJ14" s="219"/>
      <c r="GK14" s="219"/>
      <c r="GL14" s="219"/>
      <c r="GM14" s="219"/>
      <c r="GN14" s="219"/>
      <c r="GO14" s="219"/>
      <c r="GP14" s="219"/>
      <c r="GQ14" s="219"/>
      <c r="GR14" s="219"/>
      <c r="GS14" s="219"/>
      <c r="GT14" s="219"/>
      <c r="GU14" s="219"/>
      <c r="GV14" s="219"/>
      <c r="GW14" s="219"/>
      <c r="GX14" s="219"/>
      <c r="GY14" s="219"/>
      <c r="GZ14" s="219"/>
      <c r="HA14" s="219"/>
      <c r="HB14" s="219"/>
      <c r="HC14" s="219"/>
      <c r="HD14" s="219"/>
      <c r="HE14" s="219"/>
      <c r="HF14" s="219"/>
      <c r="HG14" s="219"/>
      <c r="HH14" s="219"/>
      <c r="HI14" s="219"/>
      <c r="HJ14" s="219"/>
      <c r="HK14" s="219"/>
      <c r="HL14" s="219"/>
      <c r="HM14" s="219"/>
      <c r="HN14" s="219"/>
      <c r="HO14" s="219"/>
      <c r="HP14" s="219"/>
      <c r="HQ14" s="219"/>
      <c r="HR14" s="219"/>
      <c r="HS14" s="219"/>
      <c r="HT14" s="219"/>
      <c r="HU14" s="219"/>
      <c r="HV14" s="219"/>
      <c r="HW14" s="219"/>
      <c r="HX14" s="219"/>
      <c r="HY14" s="219"/>
      <c r="HZ14" s="219"/>
      <c r="IA14" s="219"/>
      <c r="IB14" s="219"/>
      <c r="IC14" s="219"/>
      <c r="ID14" s="219"/>
      <c r="IE14" s="219"/>
    </row>
    <row r="15" s="405" customFormat="1" ht="40" customHeight="1" spans="1:254">
      <c r="A15" s="421" t="s">
        <v>1295</v>
      </c>
      <c r="B15" s="421"/>
      <c r="C15" s="421"/>
      <c r="D15" s="421"/>
      <c r="IF15" s="407"/>
      <c r="IG15" s="407"/>
      <c r="IH15" s="407"/>
      <c r="II15" s="407"/>
      <c r="IJ15" s="407"/>
      <c r="IK15" s="407"/>
      <c r="IL15" s="407"/>
      <c r="IM15" s="407"/>
      <c r="IN15" s="407"/>
      <c r="IO15" s="407"/>
      <c r="IP15" s="407"/>
      <c r="IQ15" s="407"/>
      <c r="IR15" s="407"/>
      <c r="IS15" s="407"/>
      <c r="IT15" s="407"/>
    </row>
    <row r="16" s="405" customFormat="1" spans="1:254">
      <c r="IF16" s="407"/>
      <c r="IG16" s="407"/>
      <c r="IH16" s="407"/>
      <c r="II16" s="407"/>
      <c r="IJ16" s="407"/>
      <c r="IK16" s="407"/>
      <c r="IL16" s="407"/>
      <c r="IM16" s="407"/>
      <c r="IN16" s="407"/>
      <c r="IO16" s="407"/>
      <c r="IP16" s="407"/>
      <c r="IQ16" s="407"/>
      <c r="IR16" s="407"/>
      <c r="IS16" s="407"/>
      <c r="IT16" s="407"/>
    </row>
    <row r="17" s="405" customFormat="1" spans="240:254">
      <c r="IF17" s="407"/>
      <c r="IG17" s="407"/>
      <c r="IH17" s="407"/>
      <c r="II17" s="407"/>
      <c r="IJ17" s="407"/>
      <c r="IK17" s="407"/>
      <c r="IL17" s="407"/>
      <c r="IM17" s="407"/>
      <c r="IN17" s="407"/>
      <c r="IO17" s="407"/>
      <c r="IP17" s="407"/>
      <c r="IQ17" s="407"/>
      <c r="IR17" s="407"/>
      <c r="IS17" s="407"/>
      <c r="IT17" s="407"/>
    </row>
    <row r="18" s="405" customFormat="1" spans="240:254">
      <c r="IF18" s="407"/>
      <c r="IG18" s="407"/>
      <c r="IH18" s="407"/>
      <c r="II18" s="407"/>
      <c r="IJ18" s="407"/>
      <c r="IK18" s="407"/>
      <c r="IL18" s="407"/>
      <c r="IM18" s="407"/>
      <c r="IN18" s="407"/>
      <c r="IO18" s="407"/>
      <c r="IP18" s="407"/>
      <c r="IQ18" s="407"/>
      <c r="IR18" s="407"/>
      <c r="IS18" s="407"/>
      <c r="IT18" s="407"/>
    </row>
    <row r="19" s="405" customFormat="1" spans="240:254">
      <c r="IF19" s="407"/>
      <c r="IG19" s="407"/>
      <c r="IH19" s="407"/>
      <c r="II19" s="407"/>
      <c r="IJ19" s="407"/>
      <c r="IK19" s="407"/>
      <c r="IL19" s="407"/>
      <c r="IM19" s="407"/>
      <c r="IN19" s="407"/>
      <c r="IO19" s="407"/>
      <c r="IP19" s="407"/>
      <c r="IQ19" s="407"/>
      <c r="IR19" s="407"/>
      <c r="IS19" s="407"/>
      <c r="IT19" s="407"/>
    </row>
    <row r="20" s="405" customFormat="1" spans="240:254">
      <c r="IF20" s="407"/>
      <c r="IG20" s="407"/>
      <c r="IH20" s="407"/>
      <c r="II20" s="407"/>
      <c r="IJ20" s="407"/>
      <c r="IK20" s="407"/>
      <c r="IL20" s="407"/>
      <c r="IM20" s="407"/>
      <c r="IN20" s="407"/>
      <c r="IO20" s="407"/>
      <c r="IP20" s="407"/>
      <c r="IQ20" s="407"/>
      <c r="IR20" s="407"/>
      <c r="IS20" s="407"/>
      <c r="IT20" s="407"/>
    </row>
    <row r="21" s="405" customFormat="1" spans="240:254">
      <c r="IF21" s="407"/>
      <c r="IG21" s="407"/>
      <c r="IH21" s="407"/>
      <c r="II21" s="407"/>
      <c r="IJ21" s="407"/>
      <c r="IK21" s="407"/>
      <c r="IL21" s="407"/>
      <c r="IM21" s="407"/>
      <c r="IN21" s="407"/>
      <c r="IO21" s="407"/>
      <c r="IP21" s="407"/>
      <c r="IQ21" s="407"/>
      <c r="IR21" s="407"/>
      <c r="IS21" s="407"/>
      <c r="IT21" s="407"/>
    </row>
    <row r="22" s="405" customFormat="1" spans="240:254">
      <c r="IF22" s="407"/>
      <c r="IG22" s="407"/>
      <c r="IH22" s="407"/>
      <c r="II22" s="407"/>
      <c r="IJ22" s="407"/>
      <c r="IK22" s="407"/>
      <c r="IL22" s="407"/>
      <c r="IM22" s="407"/>
      <c r="IN22" s="407"/>
      <c r="IO22" s="407"/>
      <c r="IP22" s="407"/>
      <c r="IQ22" s="407"/>
      <c r="IR22" s="407"/>
      <c r="IS22" s="407"/>
      <c r="IT22" s="407"/>
    </row>
    <row r="23" s="405" customFormat="1" spans="240:254">
      <c r="IF23" s="407"/>
      <c r="IG23" s="407"/>
      <c r="IH23" s="407"/>
      <c r="II23" s="407"/>
      <c r="IJ23" s="407"/>
      <c r="IK23" s="407"/>
      <c r="IL23" s="407"/>
      <c r="IM23" s="407"/>
      <c r="IN23" s="407"/>
      <c r="IO23" s="407"/>
      <c r="IP23" s="407"/>
      <c r="IQ23" s="407"/>
      <c r="IR23" s="407"/>
      <c r="IS23" s="407"/>
      <c r="IT23" s="407"/>
    </row>
    <row r="24" s="405" customFormat="1" spans="240:254">
      <c r="IF24" s="407"/>
      <c r="IG24" s="407"/>
      <c r="IH24" s="407"/>
      <c r="II24" s="407"/>
      <c r="IJ24" s="407"/>
      <c r="IK24" s="407"/>
      <c r="IL24" s="407"/>
      <c r="IM24" s="407"/>
      <c r="IN24" s="407"/>
      <c r="IO24" s="407"/>
      <c r="IP24" s="407"/>
      <c r="IQ24" s="407"/>
      <c r="IR24" s="407"/>
      <c r="IS24" s="407"/>
      <c r="IT24" s="407"/>
    </row>
    <row r="25" s="405" customFormat="1" spans="240:254">
      <c r="IF25" s="407"/>
      <c r="IG25" s="407"/>
      <c r="IH25" s="407"/>
      <c r="II25" s="407"/>
      <c r="IJ25" s="407"/>
      <c r="IK25" s="407"/>
      <c r="IL25" s="407"/>
      <c r="IM25" s="407"/>
      <c r="IN25" s="407"/>
      <c r="IO25" s="407"/>
      <c r="IP25" s="407"/>
      <c r="IQ25" s="407"/>
      <c r="IR25" s="407"/>
      <c r="IS25" s="407"/>
      <c r="IT25" s="407"/>
    </row>
    <row r="26" s="405" customFormat="1" spans="240:254">
      <c r="IF26" s="407"/>
      <c r="IG26" s="407"/>
      <c r="IH26" s="407"/>
      <c r="II26" s="407"/>
      <c r="IJ26" s="407"/>
      <c r="IK26" s="407"/>
      <c r="IL26" s="407"/>
      <c r="IM26" s="407"/>
      <c r="IN26" s="407"/>
      <c r="IO26" s="407"/>
      <c r="IP26" s="407"/>
      <c r="IQ26" s="407"/>
      <c r="IR26" s="407"/>
      <c r="IS26" s="407"/>
      <c r="IT26" s="407"/>
    </row>
    <row r="27" s="405" customFormat="1" spans="240:254">
      <c r="IF27" s="407"/>
      <c r="IG27" s="407"/>
      <c r="IH27" s="407"/>
      <c r="II27" s="407"/>
      <c r="IJ27" s="407"/>
      <c r="IK27" s="407"/>
      <c r="IL27" s="407"/>
      <c r="IM27" s="407"/>
      <c r="IN27" s="407"/>
      <c r="IO27" s="407"/>
      <c r="IP27" s="407"/>
      <c r="IQ27" s="407"/>
      <c r="IR27" s="407"/>
      <c r="IS27" s="407"/>
      <c r="IT27" s="407"/>
    </row>
    <row r="28" s="405" customFormat="1" spans="240:254">
      <c r="IF28" s="407"/>
      <c r="IG28" s="407"/>
      <c r="IH28" s="407"/>
      <c r="II28" s="407"/>
      <c r="IJ28" s="407"/>
      <c r="IK28" s="407"/>
      <c r="IL28" s="407"/>
      <c r="IM28" s="407"/>
      <c r="IN28" s="407"/>
      <c r="IO28" s="407"/>
      <c r="IP28" s="407"/>
      <c r="IQ28" s="407"/>
      <c r="IR28" s="407"/>
      <c r="IS28" s="407"/>
      <c r="IT28" s="407"/>
    </row>
    <row r="29" s="405" customFormat="1" spans="240:254">
      <c r="IF29" s="407"/>
      <c r="IG29" s="407"/>
      <c r="IH29" s="407"/>
      <c r="II29" s="407"/>
      <c r="IJ29" s="407"/>
      <c r="IK29" s="407"/>
      <c r="IL29" s="407"/>
      <c r="IM29" s="407"/>
      <c r="IN29" s="407"/>
      <c r="IO29" s="407"/>
      <c r="IP29" s="407"/>
      <c r="IQ29" s="407"/>
      <c r="IR29" s="407"/>
      <c r="IS29" s="407"/>
      <c r="IT29" s="407"/>
    </row>
    <row r="30" s="405" customFormat="1" spans="240:254">
      <c r="IF30" s="407"/>
      <c r="IG30" s="407"/>
      <c r="IH30" s="407"/>
      <c r="II30" s="407"/>
      <c r="IJ30" s="407"/>
      <c r="IK30" s="407"/>
      <c r="IL30" s="407"/>
      <c r="IM30" s="407"/>
      <c r="IN30" s="407"/>
      <c r="IO30" s="407"/>
      <c r="IP30" s="407"/>
      <c r="IQ30" s="407"/>
      <c r="IR30" s="407"/>
      <c r="IS30" s="407"/>
      <c r="IT30" s="407"/>
    </row>
    <row r="31" s="405" customFormat="1" spans="240:254">
      <c r="IF31" s="407"/>
      <c r="IG31" s="407"/>
      <c r="IH31" s="407"/>
      <c r="II31" s="407"/>
      <c r="IJ31" s="407"/>
      <c r="IK31" s="407"/>
      <c r="IL31" s="407"/>
      <c r="IM31" s="407"/>
      <c r="IN31" s="407"/>
      <c r="IO31" s="407"/>
      <c r="IP31" s="407"/>
      <c r="IQ31" s="407"/>
      <c r="IR31" s="407"/>
      <c r="IS31" s="407"/>
      <c r="IT31" s="407"/>
    </row>
    <row r="32" s="405" customFormat="1" spans="240:254">
      <c r="IF32" s="407"/>
      <c r="IG32" s="407"/>
      <c r="IH32" s="407"/>
      <c r="II32" s="407"/>
      <c r="IJ32" s="407"/>
      <c r="IK32" s="407"/>
      <c r="IL32" s="407"/>
      <c r="IM32" s="407"/>
      <c r="IN32" s="407"/>
      <c r="IO32" s="407"/>
      <c r="IP32" s="407"/>
      <c r="IQ32" s="407"/>
      <c r="IR32" s="407"/>
      <c r="IS32" s="407"/>
      <c r="IT32" s="407"/>
    </row>
    <row r="33" s="405" customFormat="1" spans="240:254">
      <c r="IF33" s="407"/>
      <c r="IG33" s="407"/>
      <c r="IH33" s="407"/>
      <c r="II33" s="407"/>
      <c r="IJ33" s="407"/>
      <c r="IK33" s="407"/>
      <c r="IL33" s="407"/>
      <c r="IM33" s="407"/>
      <c r="IN33" s="407"/>
      <c r="IO33" s="407"/>
      <c r="IP33" s="407"/>
      <c r="IQ33" s="407"/>
      <c r="IR33" s="407"/>
      <c r="IS33" s="407"/>
      <c r="IT33" s="407"/>
    </row>
    <row r="34" s="405" customFormat="1" spans="240:254">
      <c r="IF34" s="407"/>
      <c r="IG34" s="407"/>
      <c r="IH34" s="407"/>
      <c r="II34" s="407"/>
      <c r="IJ34" s="407"/>
      <c r="IK34" s="407"/>
      <c r="IL34" s="407"/>
      <c r="IM34" s="407"/>
      <c r="IN34" s="407"/>
      <c r="IO34" s="407"/>
      <c r="IP34" s="407"/>
      <c r="IQ34" s="407"/>
      <c r="IR34" s="407"/>
      <c r="IS34" s="407"/>
      <c r="IT34" s="407"/>
    </row>
    <row r="35" s="405" customFormat="1" spans="240:254">
      <c r="IF35" s="407"/>
      <c r="IG35" s="407"/>
      <c r="IH35" s="407"/>
      <c r="II35" s="407"/>
      <c r="IJ35" s="407"/>
      <c r="IK35" s="407"/>
      <c r="IL35" s="407"/>
      <c r="IM35" s="407"/>
      <c r="IN35" s="407"/>
      <c r="IO35" s="407"/>
      <c r="IP35" s="407"/>
      <c r="IQ35" s="407"/>
      <c r="IR35" s="407"/>
      <c r="IS35" s="407"/>
      <c r="IT35" s="407"/>
    </row>
    <row r="36" s="405" customFormat="1" spans="240:254">
      <c r="IF36" s="407"/>
      <c r="IG36" s="407"/>
      <c r="IH36" s="407"/>
      <c r="II36" s="407"/>
      <c r="IJ36" s="407"/>
      <c r="IK36" s="407"/>
      <c r="IL36" s="407"/>
      <c r="IM36" s="407"/>
      <c r="IN36" s="407"/>
      <c r="IO36" s="407"/>
      <c r="IP36" s="407"/>
      <c r="IQ36" s="407"/>
      <c r="IR36" s="407"/>
      <c r="IS36" s="407"/>
      <c r="IT36" s="407"/>
    </row>
    <row r="37" s="405" customFormat="1" spans="240:254">
      <c r="IF37" s="407"/>
      <c r="IG37" s="407"/>
      <c r="IH37" s="407"/>
      <c r="II37" s="407"/>
      <c r="IJ37" s="407"/>
      <c r="IK37" s="407"/>
      <c r="IL37" s="407"/>
      <c r="IM37" s="407"/>
      <c r="IN37" s="407"/>
      <c r="IO37" s="407"/>
      <c r="IP37" s="407"/>
      <c r="IQ37" s="407"/>
      <c r="IR37" s="407"/>
      <c r="IS37" s="407"/>
      <c r="IT37" s="407"/>
    </row>
    <row r="38" s="405" customFormat="1" spans="240:254">
      <c r="IF38" s="407"/>
      <c r="IG38" s="407"/>
      <c r="IH38" s="407"/>
      <c r="II38" s="407"/>
      <c r="IJ38" s="407"/>
      <c r="IK38" s="407"/>
      <c r="IL38" s="407"/>
      <c r="IM38" s="407"/>
      <c r="IN38" s="407"/>
      <c r="IO38" s="407"/>
      <c r="IP38" s="407"/>
      <c r="IQ38" s="407"/>
      <c r="IR38" s="407"/>
      <c r="IS38" s="407"/>
      <c r="IT38" s="407"/>
    </row>
    <row r="39" s="405" customFormat="1" spans="240:254">
      <c r="IF39" s="407"/>
      <c r="IG39" s="407"/>
      <c r="IH39" s="407"/>
      <c r="II39" s="407"/>
      <c r="IJ39" s="407"/>
      <c r="IK39" s="407"/>
      <c r="IL39" s="407"/>
      <c r="IM39" s="407"/>
      <c r="IN39" s="407"/>
      <c r="IO39" s="407"/>
      <c r="IP39" s="407"/>
      <c r="IQ39" s="407"/>
      <c r="IR39" s="407"/>
      <c r="IS39" s="407"/>
      <c r="IT39" s="407"/>
    </row>
    <row r="40" s="405" customFormat="1" spans="240:254">
      <c r="IF40" s="407"/>
      <c r="IG40" s="407"/>
      <c r="IH40" s="407"/>
      <c r="II40" s="407"/>
      <c r="IJ40" s="407"/>
      <c r="IK40" s="407"/>
      <c r="IL40" s="407"/>
      <c r="IM40" s="407"/>
      <c r="IN40" s="407"/>
      <c r="IO40" s="407"/>
      <c r="IP40" s="407"/>
      <c r="IQ40" s="407"/>
      <c r="IR40" s="407"/>
      <c r="IS40" s="407"/>
      <c r="IT40" s="407"/>
    </row>
    <row r="41" s="405" customFormat="1" spans="240:254">
      <c r="IF41" s="407"/>
      <c r="IG41" s="407"/>
      <c r="IH41" s="407"/>
      <c r="II41" s="407"/>
      <c r="IJ41" s="407"/>
      <c r="IK41" s="407"/>
      <c r="IL41" s="407"/>
      <c r="IM41" s="407"/>
      <c r="IN41" s="407"/>
      <c r="IO41" s="407"/>
      <c r="IP41" s="407"/>
      <c r="IQ41" s="407"/>
      <c r="IR41" s="407"/>
      <c r="IS41" s="407"/>
      <c r="IT41" s="407"/>
    </row>
    <row r="42" s="405" customFormat="1" spans="240:254">
      <c r="IF42" s="407"/>
      <c r="IG42" s="407"/>
      <c r="IH42" s="407"/>
      <c r="II42" s="407"/>
      <c r="IJ42" s="407"/>
      <c r="IK42" s="407"/>
      <c r="IL42" s="407"/>
      <c r="IM42" s="407"/>
      <c r="IN42" s="407"/>
      <c r="IO42" s="407"/>
      <c r="IP42" s="407"/>
      <c r="IQ42" s="407"/>
      <c r="IR42" s="407"/>
      <c r="IS42" s="407"/>
      <c r="IT42" s="407"/>
    </row>
    <row r="43" s="405" customFormat="1" spans="240:254">
      <c r="IF43" s="407"/>
      <c r="IG43" s="407"/>
      <c r="IH43" s="407"/>
      <c r="II43" s="407"/>
      <c r="IJ43" s="407"/>
      <c r="IK43" s="407"/>
      <c r="IL43" s="407"/>
      <c r="IM43" s="407"/>
      <c r="IN43" s="407"/>
      <c r="IO43" s="407"/>
      <c r="IP43" s="407"/>
      <c r="IQ43" s="407"/>
      <c r="IR43" s="407"/>
      <c r="IS43" s="407"/>
      <c r="IT43" s="407"/>
    </row>
    <row r="44" s="405" customFormat="1" spans="240:254">
      <c r="IF44" s="407"/>
      <c r="IG44" s="407"/>
      <c r="IH44" s="407"/>
      <c r="II44" s="407"/>
      <c r="IJ44" s="407"/>
      <c r="IK44" s="407"/>
      <c r="IL44" s="407"/>
      <c r="IM44" s="407"/>
      <c r="IN44" s="407"/>
      <c r="IO44" s="407"/>
      <c r="IP44" s="407"/>
      <c r="IQ44" s="407"/>
      <c r="IR44" s="407"/>
      <c r="IS44" s="407"/>
      <c r="IT44" s="407"/>
    </row>
    <row r="45" s="405" customFormat="1" spans="240:254">
      <c r="IF45" s="407"/>
      <c r="IG45" s="407"/>
      <c r="IH45" s="407"/>
      <c r="II45" s="407"/>
      <c r="IJ45" s="407"/>
      <c r="IK45" s="407"/>
      <c r="IL45" s="407"/>
      <c r="IM45" s="407"/>
      <c r="IN45" s="407"/>
      <c r="IO45" s="407"/>
      <c r="IP45" s="407"/>
      <c r="IQ45" s="407"/>
      <c r="IR45" s="407"/>
      <c r="IS45" s="407"/>
      <c r="IT45" s="407"/>
    </row>
    <row r="46" s="405" customFormat="1" spans="240:254">
      <c r="IF46" s="407"/>
      <c r="IG46" s="407"/>
      <c r="IH46" s="407"/>
      <c r="II46" s="407"/>
      <c r="IJ46" s="407"/>
      <c r="IK46" s="407"/>
      <c r="IL46" s="407"/>
      <c r="IM46" s="407"/>
      <c r="IN46" s="407"/>
      <c r="IO46" s="407"/>
      <c r="IP46" s="407"/>
      <c r="IQ46" s="407"/>
      <c r="IR46" s="407"/>
      <c r="IS46" s="407"/>
      <c r="IT46" s="407"/>
    </row>
    <row r="47" s="405" customFormat="1" spans="240:254">
      <c r="IF47" s="407"/>
      <c r="IG47" s="407"/>
      <c r="IH47" s="407"/>
      <c r="II47" s="407"/>
      <c r="IJ47" s="407"/>
      <c r="IK47" s="407"/>
      <c r="IL47" s="407"/>
      <c r="IM47" s="407"/>
      <c r="IN47" s="407"/>
      <c r="IO47" s="407"/>
      <c r="IP47" s="407"/>
      <c r="IQ47" s="407"/>
      <c r="IR47" s="407"/>
      <c r="IS47" s="407"/>
      <c r="IT47" s="407"/>
    </row>
    <row r="48" s="405" customFormat="1" spans="240:254">
      <c r="IF48" s="407"/>
      <c r="IG48" s="407"/>
      <c r="IH48" s="407"/>
      <c r="II48" s="407"/>
      <c r="IJ48" s="407"/>
      <c r="IK48" s="407"/>
      <c r="IL48" s="407"/>
      <c r="IM48" s="407"/>
      <c r="IN48" s="407"/>
      <c r="IO48" s="407"/>
      <c r="IP48" s="407"/>
      <c r="IQ48" s="407"/>
      <c r="IR48" s="407"/>
      <c r="IS48" s="407"/>
      <c r="IT48" s="407"/>
    </row>
    <row r="49" s="405" customFormat="1" spans="240:254">
      <c r="IF49" s="407"/>
      <c r="IG49" s="407"/>
      <c r="IH49" s="407"/>
      <c r="II49" s="407"/>
      <c r="IJ49" s="407"/>
      <c r="IK49" s="407"/>
      <c r="IL49" s="407"/>
      <c r="IM49" s="407"/>
      <c r="IN49" s="407"/>
      <c r="IO49" s="407"/>
      <c r="IP49" s="407"/>
      <c r="IQ49" s="407"/>
      <c r="IR49" s="407"/>
      <c r="IS49" s="407"/>
      <c r="IT49" s="407"/>
    </row>
    <row r="50" s="405" customFormat="1" spans="240:254">
      <c r="IF50" s="407"/>
      <c r="IG50" s="407"/>
      <c r="IH50" s="407"/>
      <c r="II50" s="407"/>
      <c r="IJ50" s="407"/>
      <c r="IK50" s="407"/>
      <c r="IL50" s="407"/>
      <c r="IM50" s="407"/>
      <c r="IN50" s="407"/>
      <c r="IO50" s="407"/>
      <c r="IP50" s="407"/>
      <c r="IQ50" s="407"/>
      <c r="IR50" s="407"/>
      <c r="IS50" s="407"/>
      <c r="IT50" s="407"/>
    </row>
    <row r="51" s="405" customFormat="1" spans="240:254">
      <c r="IF51" s="407"/>
      <c r="IG51" s="407"/>
      <c r="IH51" s="407"/>
      <c r="II51" s="407"/>
      <c r="IJ51" s="407"/>
      <c r="IK51" s="407"/>
      <c r="IL51" s="407"/>
      <c r="IM51" s="407"/>
      <c r="IN51" s="407"/>
      <c r="IO51" s="407"/>
      <c r="IP51" s="407"/>
      <c r="IQ51" s="407"/>
      <c r="IR51" s="407"/>
      <c r="IS51" s="407"/>
      <c r="IT51" s="407"/>
    </row>
    <row r="52" s="405" customFormat="1" spans="240:254">
      <c r="IF52" s="407"/>
      <c r="IG52" s="407"/>
      <c r="IH52" s="407"/>
      <c r="II52" s="407"/>
      <c r="IJ52" s="407"/>
      <c r="IK52" s="407"/>
      <c r="IL52" s="407"/>
      <c r="IM52" s="407"/>
      <c r="IN52" s="407"/>
      <c r="IO52" s="407"/>
      <c r="IP52" s="407"/>
      <c r="IQ52" s="407"/>
      <c r="IR52" s="407"/>
      <c r="IS52" s="407"/>
      <c r="IT52" s="407"/>
    </row>
    <row r="53" s="405" customFormat="1" spans="240:254">
      <c r="IF53" s="407"/>
      <c r="IG53" s="407"/>
      <c r="IH53" s="407"/>
      <c r="II53" s="407"/>
      <c r="IJ53" s="407"/>
      <c r="IK53" s="407"/>
      <c r="IL53" s="407"/>
      <c r="IM53" s="407"/>
      <c r="IN53" s="407"/>
      <c r="IO53" s="407"/>
      <c r="IP53" s="407"/>
      <c r="IQ53" s="407"/>
      <c r="IR53" s="407"/>
      <c r="IS53" s="407"/>
      <c r="IT53" s="407"/>
    </row>
    <row r="54" s="405" customFormat="1" spans="240:254">
      <c r="IF54" s="407"/>
      <c r="IG54" s="407"/>
      <c r="IH54" s="407"/>
      <c r="II54" s="407"/>
      <c r="IJ54" s="407"/>
      <c r="IK54" s="407"/>
      <c r="IL54" s="407"/>
      <c r="IM54" s="407"/>
      <c r="IN54" s="407"/>
      <c r="IO54" s="407"/>
      <c r="IP54" s="407"/>
      <c r="IQ54" s="407"/>
      <c r="IR54" s="407"/>
      <c r="IS54" s="407"/>
      <c r="IT54" s="407"/>
    </row>
    <row r="55" s="405" customFormat="1" spans="240:254">
      <c r="IF55" s="407"/>
      <c r="IG55" s="407"/>
      <c r="IH55" s="407"/>
      <c r="II55" s="407"/>
      <c r="IJ55" s="407"/>
      <c r="IK55" s="407"/>
      <c r="IL55" s="407"/>
      <c r="IM55" s="407"/>
      <c r="IN55" s="407"/>
      <c r="IO55" s="407"/>
      <c r="IP55" s="407"/>
      <c r="IQ55" s="407"/>
      <c r="IR55" s="407"/>
      <c r="IS55" s="407"/>
      <c r="IT55" s="407"/>
    </row>
    <row r="56" s="405" customFormat="1" spans="240:254">
      <c r="IF56" s="407"/>
      <c r="IG56" s="407"/>
      <c r="IH56" s="407"/>
      <c r="II56" s="407"/>
      <c r="IJ56" s="407"/>
      <c r="IK56" s="407"/>
      <c r="IL56" s="407"/>
      <c r="IM56" s="407"/>
      <c r="IN56" s="407"/>
      <c r="IO56" s="407"/>
      <c r="IP56" s="407"/>
      <c r="IQ56" s="407"/>
      <c r="IR56" s="407"/>
      <c r="IS56" s="407"/>
      <c r="IT56" s="407"/>
    </row>
    <row r="57" s="405" customFormat="1" spans="240:254">
      <c r="IF57" s="407"/>
      <c r="IG57" s="407"/>
      <c r="IH57" s="407"/>
      <c r="II57" s="407"/>
      <c r="IJ57" s="407"/>
      <c r="IK57" s="407"/>
      <c r="IL57" s="407"/>
      <c r="IM57" s="407"/>
      <c r="IN57" s="407"/>
      <c r="IO57" s="407"/>
      <c r="IP57" s="407"/>
      <c r="IQ57" s="407"/>
      <c r="IR57" s="407"/>
      <c r="IS57" s="407"/>
      <c r="IT57" s="407"/>
    </row>
    <row r="58" s="405" customFormat="1" spans="240:254">
      <c r="IF58" s="407"/>
      <c r="IG58" s="407"/>
      <c r="IH58" s="407"/>
      <c r="II58" s="407"/>
      <c r="IJ58" s="407"/>
      <c r="IK58" s="407"/>
      <c r="IL58" s="407"/>
      <c r="IM58" s="407"/>
      <c r="IN58" s="407"/>
      <c r="IO58" s="407"/>
      <c r="IP58" s="407"/>
      <c r="IQ58" s="407"/>
      <c r="IR58" s="407"/>
      <c r="IS58" s="407"/>
      <c r="IT58" s="407"/>
    </row>
    <row r="59" s="405" customFormat="1" spans="240:254">
      <c r="IF59" s="407"/>
      <c r="IG59" s="407"/>
      <c r="IH59" s="407"/>
      <c r="II59" s="407"/>
      <c r="IJ59" s="407"/>
      <c r="IK59" s="407"/>
      <c r="IL59" s="407"/>
      <c r="IM59" s="407"/>
      <c r="IN59" s="407"/>
      <c r="IO59" s="407"/>
      <c r="IP59" s="407"/>
      <c r="IQ59" s="407"/>
      <c r="IR59" s="407"/>
      <c r="IS59" s="407"/>
      <c r="IT59" s="407"/>
    </row>
    <row r="60" s="405" customFormat="1" spans="240:254">
      <c r="IF60" s="407"/>
      <c r="IG60" s="407"/>
      <c r="IH60" s="407"/>
      <c r="II60" s="407"/>
      <c r="IJ60" s="407"/>
      <c r="IK60" s="407"/>
      <c r="IL60" s="407"/>
      <c r="IM60" s="407"/>
      <c r="IN60" s="407"/>
      <c r="IO60" s="407"/>
      <c r="IP60" s="407"/>
      <c r="IQ60" s="407"/>
      <c r="IR60" s="407"/>
      <c r="IS60" s="407"/>
      <c r="IT60" s="407"/>
    </row>
    <row r="61" s="405" customFormat="1" spans="240:254">
      <c r="IF61" s="407"/>
      <c r="IG61" s="407"/>
      <c r="IH61" s="407"/>
      <c r="II61" s="407"/>
      <c r="IJ61" s="407"/>
      <c r="IK61" s="407"/>
      <c r="IL61" s="407"/>
      <c r="IM61" s="407"/>
      <c r="IN61" s="407"/>
      <c r="IO61" s="407"/>
      <c r="IP61" s="407"/>
      <c r="IQ61" s="407"/>
      <c r="IR61" s="407"/>
      <c r="IS61" s="407"/>
      <c r="IT61" s="407"/>
    </row>
    <row r="62" s="405" customFormat="1" spans="240:254">
      <c r="IF62" s="407"/>
      <c r="IG62" s="407"/>
      <c r="IH62" s="407"/>
      <c r="II62" s="407"/>
      <c r="IJ62" s="407"/>
      <c r="IK62" s="407"/>
      <c r="IL62" s="407"/>
      <c r="IM62" s="407"/>
      <c r="IN62" s="407"/>
      <c r="IO62" s="407"/>
      <c r="IP62" s="407"/>
      <c r="IQ62" s="407"/>
      <c r="IR62" s="407"/>
      <c r="IS62" s="407"/>
      <c r="IT62" s="407"/>
    </row>
    <row r="63" s="405" customFormat="1" spans="240:254">
      <c r="IF63" s="407"/>
      <c r="IG63" s="407"/>
      <c r="IH63" s="407"/>
      <c r="II63" s="407"/>
      <c r="IJ63" s="407"/>
      <c r="IK63" s="407"/>
      <c r="IL63" s="407"/>
      <c r="IM63" s="407"/>
      <c r="IN63" s="407"/>
      <c r="IO63" s="407"/>
      <c r="IP63" s="407"/>
      <c r="IQ63" s="407"/>
      <c r="IR63" s="407"/>
      <c r="IS63" s="407"/>
      <c r="IT63" s="407"/>
    </row>
    <row r="64" s="405" customFormat="1" spans="240:254">
      <c r="IF64" s="407"/>
      <c r="IG64" s="407"/>
      <c r="IH64" s="407"/>
      <c r="II64" s="407"/>
      <c r="IJ64" s="407"/>
      <c r="IK64" s="407"/>
      <c r="IL64" s="407"/>
      <c r="IM64" s="407"/>
      <c r="IN64" s="407"/>
      <c r="IO64" s="407"/>
      <c r="IP64" s="407"/>
      <c r="IQ64" s="407"/>
      <c r="IR64" s="407"/>
      <c r="IS64" s="407"/>
      <c r="IT64" s="407"/>
    </row>
    <row r="65" s="405" customFormat="1" spans="240:254">
      <c r="IF65" s="407"/>
      <c r="IG65" s="407"/>
      <c r="IH65" s="407"/>
      <c r="II65" s="407"/>
      <c r="IJ65" s="407"/>
      <c r="IK65" s="407"/>
      <c r="IL65" s="407"/>
      <c r="IM65" s="407"/>
      <c r="IN65" s="407"/>
      <c r="IO65" s="407"/>
      <c r="IP65" s="407"/>
      <c r="IQ65" s="407"/>
      <c r="IR65" s="407"/>
      <c r="IS65" s="407"/>
      <c r="IT65" s="407"/>
    </row>
    <row r="66" s="405" customFormat="1" spans="240:254">
      <c r="IF66" s="407"/>
      <c r="IG66" s="407"/>
      <c r="IH66" s="407"/>
      <c r="II66" s="407"/>
      <c r="IJ66" s="407"/>
      <c r="IK66" s="407"/>
      <c r="IL66" s="407"/>
      <c r="IM66" s="407"/>
      <c r="IN66" s="407"/>
      <c r="IO66" s="407"/>
      <c r="IP66" s="407"/>
      <c r="IQ66" s="407"/>
      <c r="IR66" s="407"/>
      <c r="IS66" s="407"/>
      <c r="IT66" s="407"/>
    </row>
    <row r="67" s="405" customFormat="1" spans="240:254">
      <c r="IF67" s="407"/>
      <c r="IG67" s="407"/>
      <c r="IH67" s="407"/>
      <c r="II67" s="407"/>
      <c r="IJ67" s="407"/>
      <c r="IK67" s="407"/>
      <c r="IL67" s="407"/>
      <c r="IM67" s="407"/>
      <c r="IN67" s="407"/>
      <c r="IO67" s="407"/>
      <c r="IP67" s="407"/>
      <c r="IQ67" s="407"/>
      <c r="IR67" s="407"/>
      <c r="IS67" s="407"/>
      <c r="IT67" s="407"/>
    </row>
    <row r="68" s="405" customFormat="1" spans="240:254">
      <c r="IF68" s="407"/>
      <c r="IG68" s="407"/>
      <c r="IH68" s="407"/>
      <c r="II68" s="407"/>
      <c r="IJ68" s="407"/>
      <c r="IK68" s="407"/>
      <c r="IL68" s="407"/>
      <c r="IM68" s="407"/>
      <c r="IN68" s="407"/>
      <c r="IO68" s="407"/>
      <c r="IP68" s="407"/>
      <c r="IQ68" s="407"/>
      <c r="IR68" s="407"/>
      <c r="IS68" s="407"/>
      <c r="IT68" s="407"/>
    </row>
    <row r="69" s="405" customFormat="1" spans="240:254">
      <c r="IF69" s="407"/>
      <c r="IG69" s="407"/>
      <c r="IH69" s="407"/>
      <c r="II69" s="407"/>
      <c r="IJ69" s="407"/>
      <c r="IK69" s="407"/>
      <c r="IL69" s="407"/>
      <c r="IM69" s="407"/>
      <c r="IN69" s="407"/>
      <c r="IO69" s="407"/>
      <c r="IP69" s="407"/>
      <c r="IQ69" s="407"/>
      <c r="IR69" s="407"/>
      <c r="IS69" s="407"/>
      <c r="IT69" s="407"/>
    </row>
    <row r="70" s="405" customFormat="1" spans="240:254">
      <c r="IF70" s="407"/>
      <c r="IG70" s="407"/>
      <c r="IH70" s="407"/>
      <c r="II70" s="407"/>
      <c r="IJ70" s="407"/>
      <c r="IK70" s="407"/>
      <c r="IL70" s="407"/>
      <c r="IM70" s="407"/>
      <c r="IN70" s="407"/>
      <c r="IO70" s="407"/>
      <c r="IP70" s="407"/>
      <c r="IQ70" s="407"/>
      <c r="IR70" s="407"/>
      <c r="IS70" s="407"/>
      <c r="IT70" s="407"/>
    </row>
    <row r="71" s="405" customFormat="1" spans="240:254">
      <c r="IF71" s="407"/>
      <c r="IG71" s="407"/>
      <c r="IH71" s="407"/>
      <c r="II71" s="407"/>
      <c r="IJ71" s="407"/>
      <c r="IK71" s="407"/>
      <c r="IL71" s="407"/>
      <c r="IM71" s="407"/>
      <c r="IN71" s="407"/>
      <c r="IO71" s="407"/>
      <c r="IP71" s="407"/>
      <c r="IQ71" s="407"/>
      <c r="IR71" s="407"/>
      <c r="IS71" s="407"/>
      <c r="IT71" s="407"/>
    </row>
    <row r="72" s="405" customFormat="1" spans="240:254">
      <c r="IF72" s="407"/>
      <c r="IG72" s="407"/>
      <c r="IH72" s="407"/>
      <c r="II72" s="407"/>
      <c r="IJ72" s="407"/>
      <c r="IK72" s="407"/>
      <c r="IL72" s="407"/>
      <c r="IM72" s="407"/>
      <c r="IN72" s="407"/>
      <c r="IO72" s="407"/>
      <c r="IP72" s="407"/>
      <c r="IQ72" s="407"/>
      <c r="IR72" s="407"/>
      <c r="IS72" s="407"/>
      <c r="IT72" s="407"/>
    </row>
    <row r="73" s="405" customFormat="1" spans="240:254">
      <c r="IF73" s="407"/>
      <c r="IG73" s="407"/>
      <c r="IH73" s="407"/>
      <c r="II73" s="407"/>
      <c r="IJ73" s="407"/>
      <c r="IK73" s="407"/>
      <c r="IL73" s="407"/>
      <c r="IM73" s="407"/>
      <c r="IN73" s="407"/>
      <c r="IO73" s="407"/>
      <c r="IP73" s="407"/>
      <c r="IQ73" s="407"/>
      <c r="IR73" s="407"/>
      <c r="IS73" s="407"/>
      <c r="IT73" s="407"/>
    </row>
    <row r="74" s="405" customFormat="1" spans="240:254">
      <c r="IF74" s="407"/>
      <c r="IG74" s="407"/>
      <c r="IH74" s="407"/>
      <c r="II74" s="407"/>
      <c r="IJ74" s="407"/>
      <c r="IK74" s="407"/>
      <c r="IL74" s="407"/>
      <c r="IM74" s="407"/>
      <c r="IN74" s="407"/>
      <c r="IO74" s="407"/>
      <c r="IP74" s="407"/>
      <c r="IQ74" s="407"/>
      <c r="IR74" s="407"/>
      <c r="IS74" s="407"/>
      <c r="IT74" s="407"/>
    </row>
    <row r="75" s="405" customFormat="1" spans="240:254">
      <c r="IF75" s="407"/>
      <c r="IG75" s="407"/>
      <c r="IH75" s="407"/>
      <c r="II75" s="407"/>
      <c r="IJ75" s="407"/>
      <c r="IK75" s="407"/>
      <c r="IL75" s="407"/>
      <c r="IM75" s="407"/>
      <c r="IN75" s="407"/>
      <c r="IO75" s="407"/>
      <c r="IP75" s="407"/>
      <c r="IQ75" s="407"/>
      <c r="IR75" s="407"/>
      <c r="IS75" s="407"/>
      <c r="IT75" s="407"/>
    </row>
    <row r="76" s="405" customFormat="1" spans="240:254">
      <c r="IF76" s="407"/>
      <c r="IG76" s="407"/>
      <c r="IH76" s="407"/>
      <c r="II76" s="407"/>
      <c r="IJ76" s="407"/>
      <c r="IK76" s="407"/>
      <c r="IL76" s="407"/>
      <c r="IM76" s="407"/>
      <c r="IN76" s="407"/>
      <c r="IO76" s="407"/>
      <c r="IP76" s="407"/>
      <c r="IQ76" s="407"/>
      <c r="IR76" s="407"/>
      <c r="IS76" s="407"/>
      <c r="IT76" s="407"/>
    </row>
    <row r="77" s="405" customFormat="1" spans="240:254">
      <c r="IF77" s="407"/>
      <c r="IG77" s="407"/>
      <c r="IH77" s="407"/>
      <c r="II77" s="407"/>
      <c r="IJ77" s="407"/>
      <c r="IK77" s="407"/>
      <c r="IL77" s="407"/>
      <c r="IM77" s="407"/>
      <c r="IN77" s="407"/>
      <c r="IO77" s="407"/>
      <c r="IP77" s="407"/>
      <c r="IQ77" s="407"/>
      <c r="IR77" s="407"/>
      <c r="IS77" s="407"/>
      <c r="IT77" s="407"/>
    </row>
    <row r="78" s="405" customFormat="1" spans="240:254">
      <c r="IF78" s="407"/>
      <c r="IG78" s="407"/>
      <c r="IH78" s="407"/>
      <c r="II78" s="407"/>
      <c r="IJ78" s="407"/>
      <c r="IK78" s="407"/>
      <c r="IL78" s="407"/>
      <c r="IM78" s="407"/>
      <c r="IN78" s="407"/>
      <c r="IO78" s="407"/>
      <c r="IP78" s="407"/>
      <c r="IQ78" s="407"/>
      <c r="IR78" s="407"/>
      <c r="IS78" s="407"/>
      <c r="IT78" s="407"/>
    </row>
    <row r="79" s="405" customFormat="1" spans="240:254">
      <c r="IF79" s="407"/>
      <c r="IG79" s="407"/>
      <c r="IH79" s="407"/>
      <c r="II79" s="407"/>
      <c r="IJ79" s="407"/>
      <c r="IK79" s="407"/>
      <c r="IL79" s="407"/>
      <c r="IM79" s="407"/>
      <c r="IN79" s="407"/>
      <c r="IO79" s="407"/>
      <c r="IP79" s="407"/>
      <c r="IQ79" s="407"/>
      <c r="IR79" s="407"/>
      <c r="IS79" s="407"/>
      <c r="IT79" s="407"/>
    </row>
    <row r="80" s="405" customFormat="1" spans="240:254">
      <c r="IF80" s="407"/>
      <c r="IG80" s="407"/>
      <c r="IH80" s="407"/>
      <c r="II80" s="407"/>
      <c r="IJ80" s="407"/>
      <c r="IK80" s="407"/>
      <c r="IL80" s="407"/>
      <c r="IM80" s="407"/>
      <c r="IN80" s="407"/>
      <c r="IO80" s="407"/>
      <c r="IP80" s="407"/>
      <c r="IQ80" s="407"/>
      <c r="IR80" s="407"/>
      <c r="IS80" s="407"/>
      <c r="IT80" s="407"/>
    </row>
    <row r="81" s="405" customFormat="1" spans="240:254">
      <c r="IF81" s="407"/>
      <c r="IG81" s="407"/>
      <c r="IH81" s="407"/>
      <c r="II81" s="407"/>
      <c r="IJ81" s="407"/>
      <c r="IK81" s="407"/>
      <c r="IL81" s="407"/>
      <c r="IM81" s="407"/>
      <c r="IN81" s="407"/>
      <c r="IO81" s="407"/>
      <c r="IP81" s="407"/>
      <c r="IQ81" s="407"/>
      <c r="IR81" s="407"/>
      <c r="IS81" s="407"/>
      <c r="IT81" s="407"/>
    </row>
    <row r="82" s="405" customFormat="1" spans="240:254">
      <c r="IF82" s="407"/>
      <c r="IG82" s="407"/>
      <c r="IH82" s="407"/>
      <c r="II82" s="407"/>
      <c r="IJ82" s="407"/>
      <c r="IK82" s="407"/>
      <c r="IL82" s="407"/>
      <c r="IM82" s="407"/>
      <c r="IN82" s="407"/>
      <c r="IO82" s="407"/>
      <c r="IP82" s="407"/>
      <c r="IQ82" s="407"/>
      <c r="IR82" s="407"/>
      <c r="IS82" s="407"/>
      <c r="IT82" s="407"/>
    </row>
    <row r="83" s="405" customFormat="1" spans="240:254">
      <c r="IF83" s="407"/>
      <c r="IG83" s="407"/>
      <c r="IH83" s="407"/>
      <c r="II83" s="407"/>
      <c r="IJ83" s="407"/>
      <c r="IK83" s="407"/>
      <c r="IL83" s="407"/>
      <c r="IM83" s="407"/>
      <c r="IN83" s="407"/>
      <c r="IO83" s="407"/>
      <c r="IP83" s="407"/>
      <c r="IQ83" s="407"/>
      <c r="IR83" s="407"/>
      <c r="IS83" s="407"/>
      <c r="IT83" s="407"/>
    </row>
    <row r="84" s="405" customFormat="1" spans="240:254">
      <c r="IF84" s="407"/>
      <c r="IG84" s="407"/>
      <c r="IH84" s="407"/>
      <c r="II84" s="407"/>
      <c r="IJ84" s="407"/>
      <c r="IK84" s="407"/>
      <c r="IL84" s="407"/>
      <c r="IM84" s="407"/>
      <c r="IN84" s="407"/>
      <c r="IO84" s="407"/>
      <c r="IP84" s="407"/>
      <c r="IQ84" s="407"/>
      <c r="IR84" s="407"/>
      <c r="IS84" s="407"/>
      <c r="IT84" s="407"/>
    </row>
    <row r="85" s="405" customFormat="1" spans="240:254">
      <c r="IF85" s="407"/>
      <c r="IG85" s="407"/>
      <c r="IH85" s="407"/>
      <c r="II85" s="407"/>
      <c r="IJ85" s="407"/>
      <c r="IK85" s="407"/>
      <c r="IL85" s="407"/>
      <c r="IM85" s="407"/>
      <c r="IN85" s="407"/>
      <c r="IO85" s="407"/>
      <c r="IP85" s="407"/>
      <c r="IQ85" s="407"/>
      <c r="IR85" s="407"/>
      <c r="IS85" s="407"/>
      <c r="IT85" s="407"/>
    </row>
    <row r="86" s="405" customFormat="1" spans="240:254">
      <c r="IF86" s="407"/>
      <c r="IG86" s="407"/>
      <c r="IH86" s="407"/>
      <c r="II86" s="407"/>
      <c r="IJ86" s="407"/>
      <c r="IK86" s="407"/>
      <c r="IL86" s="407"/>
      <c r="IM86" s="407"/>
      <c r="IN86" s="407"/>
      <c r="IO86" s="407"/>
      <c r="IP86" s="407"/>
      <c r="IQ86" s="407"/>
      <c r="IR86" s="407"/>
      <c r="IS86" s="407"/>
      <c r="IT86" s="407"/>
    </row>
    <row r="87" s="405" customFormat="1" spans="240:254">
      <c r="IF87" s="407"/>
      <c r="IG87" s="407"/>
      <c r="IH87" s="407"/>
      <c r="II87" s="407"/>
      <c r="IJ87" s="407"/>
      <c r="IK87" s="407"/>
      <c r="IL87" s="407"/>
      <c r="IM87" s="407"/>
      <c r="IN87" s="407"/>
      <c r="IO87" s="407"/>
      <c r="IP87" s="407"/>
      <c r="IQ87" s="407"/>
      <c r="IR87" s="407"/>
      <c r="IS87" s="407"/>
      <c r="IT87" s="407"/>
    </row>
    <row r="88" s="405" customFormat="1" spans="240:254">
      <c r="IF88" s="407"/>
      <c r="IG88" s="407"/>
      <c r="IH88" s="407"/>
      <c r="II88" s="407"/>
      <c r="IJ88" s="407"/>
      <c r="IK88" s="407"/>
      <c r="IL88" s="407"/>
      <c r="IM88" s="407"/>
      <c r="IN88" s="407"/>
      <c r="IO88" s="407"/>
      <c r="IP88" s="407"/>
      <c r="IQ88" s="407"/>
      <c r="IR88" s="407"/>
      <c r="IS88" s="407"/>
      <c r="IT88" s="407"/>
    </row>
    <row r="89" s="405" customFormat="1" spans="240:254">
      <c r="IF89" s="407"/>
      <c r="IG89" s="407"/>
      <c r="IH89" s="407"/>
      <c r="II89" s="407"/>
      <c r="IJ89" s="407"/>
      <c r="IK89" s="407"/>
      <c r="IL89" s="407"/>
      <c r="IM89" s="407"/>
      <c r="IN89" s="407"/>
      <c r="IO89" s="407"/>
      <c r="IP89" s="407"/>
      <c r="IQ89" s="407"/>
      <c r="IR89" s="407"/>
      <c r="IS89" s="407"/>
      <c r="IT89" s="407"/>
    </row>
    <row r="90" s="405" customFormat="1" spans="240:254">
      <c r="IF90" s="407"/>
      <c r="IG90" s="407"/>
      <c r="IH90" s="407"/>
      <c r="II90" s="407"/>
      <c r="IJ90" s="407"/>
      <c r="IK90" s="407"/>
      <c r="IL90" s="407"/>
      <c r="IM90" s="407"/>
      <c r="IN90" s="407"/>
      <c r="IO90" s="407"/>
      <c r="IP90" s="407"/>
      <c r="IQ90" s="407"/>
      <c r="IR90" s="407"/>
      <c r="IS90" s="407"/>
      <c r="IT90" s="407"/>
    </row>
    <row r="91" s="405" customFormat="1" spans="240:254">
      <c r="IF91" s="407"/>
      <c r="IG91" s="407"/>
      <c r="IH91" s="407"/>
      <c r="II91" s="407"/>
      <c r="IJ91" s="407"/>
      <c r="IK91" s="407"/>
      <c r="IL91" s="407"/>
      <c r="IM91" s="407"/>
      <c r="IN91" s="407"/>
      <c r="IO91" s="407"/>
      <c r="IP91" s="407"/>
      <c r="IQ91" s="407"/>
      <c r="IR91" s="407"/>
      <c r="IS91" s="407"/>
      <c r="IT91" s="407"/>
    </row>
    <row r="92" s="405" customFormat="1" spans="240:254">
      <c r="IF92" s="407"/>
      <c r="IG92" s="407"/>
      <c r="IH92" s="407"/>
      <c r="II92" s="407"/>
      <c r="IJ92" s="407"/>
      <c r="IK92" s="407"/>
      <c r="IL92" s="407"/>
      <c r="IM92" s="407"/>
      <c r="IN92" s="407"/>
      <c r="IO92" s="407"/>
      <c r="IP92" s="407"/>
      <c r="IQ92" s="407"/>
      <c r="IR92" s="407"/>
      <c r="IS92" s="407"/>
      <c r="IT92" s="407"/>
    </row>
    <row r="93" s="405" customFormat="1" spans="240:254">
      <c r="IF93" s="407"/>
      <c r="IG93" s="407"/>
      <c r="IH93" s="407"/>
      <c r="II93" s="407"/>
      <c r="IJ93" s="407"/>
      <c r="IK93" s="407"/>
      <c r="IL93" s="407"/>
      <c r="IM93" s="407"/>
      <c r="IN93" s="407"/>
      <c r="IO93" s="407"/>
      <c r="IP93" s="407"/>
      <c r="IQ93" s="407"/>
      <c r="IR93" s="407"/>
      <c r="IS93" s="407"/>
      <c r="IT93" s="407"/>
    </row>
    <row r="94" s="405" customFormat="1" spans="240:254">
      <c r="IF94" s="407"/>
      <c r="IG94" s="407"/>
      <c r="IH94" s="407"/>
      <c r="II94" s="407"/>
      <c r="IJ94" s="407"/>
      <c r="IK94" s="407"/>
      <c r="IL94" s="407"/>
      <c r="IM94" s="407"/>
      <c r="IN94" s="407"/>
      <c r="IO94" s="407"/>
      <c r="IP94" s="407"/>
      <c r="IQ94" s="407"/>
      <c r="IR94" s="407"/>
      <c r="IS94" s="407"/>
      <c r="IT94" s="407"/>
    </row>
    <row r="95" s="405" customFormat="1" spans="240:254">
      <c r="IF95" s="407"/>
      <c r="IG95" s="407"/>
      <c r="IH95" s="407"/>
      <c r="II95" s="407"/>
      <c r="IJ95" s="407"/>
      <c r="IK95" s="407"/>
      <c r="IL95" s="407"/>
      <c r="IM95" s="407"/>
      <c r="IN95" s="407"/>
      <c r="IO95" s="407"/>
      <c r="IP95" s="407"/>
      <c r="IQ95" s="407"/>
      <c r="IR95" s="407"/>
      <c r="IS95" s="407"/>
      <c r="IT95" s="407"/>
    </row>
    <row r="96" s="405" customFormat="1" spans="240:254">
      <c r="IF96" s="407"/>
      <c r="IG96" s="407"/>
      <c r="IH96" s="407"/>
      <c r="II96" s="407"/>
      <c r="IJ96" s="407"/>
      <c r="IK96" s="407"/>
      <c r="IL96" s="407"/>
      <c r="IM96" s="407"/>
      <c r="IN96" s="407"/>
      <c r="IO96" s="407"/>
      <c r="IP96" s="407"/>
      <c r="IQ96" s="407"/>
      <c r="IR96" s="407"/>
      <c r="IS96" s="407"/>
      <c r="IT96" s="407"/>
    </row>
    <row r="97" s="405" customFormat="1" spans="240:254">
      <c r="IF97" s="407"/>
      <c r="IG97" s="407"/>
      <c r="IH97" s="407"/>
      <c r="II97" s="407"/>
      <c r="IJ97" s="407"/>
      <c r="IK97" s="407"/>
      <c r="IL97" s="407"/>
      <c r="IM97" s="407"/>
      <c r="IN97" s="407"/>
      <c r="IO97" s="407"/>
      <c r="IP97" s="407"/>
      <c r="IQ97" s="407"/>
      <c r="IR97" s="407"/>
      <c r="IS97" s="407"/>
      <c r="IT97" s="407"/>
    </row>
    <row r="98" s="405" customFormat="1" spans="240:254">
      <c r="IF98" s="407"/>
      <c r="IG98" s="407"/>
      <c r="IH98" s="407"/>
      <c r="II98" s="407"/>
      <c r="IJ98" s="407"/>
      <c r="IK98" s="407"/>
      <c r="IL98" s="407"/>
      <c r="IM98" s="407"/>
      <c r="IN98" s="407"/>
      <c r="IO98" s="407"/>
      <c r="IP98" s="407"/>
      <c r="IQ98" s="407"/>
      <c r="IR98" s="407"/>
      <c r="IS98" s="407"/>
      <c r="IT98" s="407"/>
    </row>
    <row r="99" s="405" customFormat="1" spans="240:254">
      <c r="IF99" s="407"/>
      <c r="IG99" s="407"/>
      <c r="IH99" s="407"/>
      <c r="II99" s="407"/>
      <c r="IJ99" s="407"/>
      <c r="IK99" s="407"/>
      <c r="IL99" s="407"/>
      <c r="IM99" s="407"/>
      <c r="IN99" s="407"/>
      <c r="IO99" s="407"/>
      <c r="IP99" s="407"/>
      <c r="IQ99" s="407"/>
      <c r="IR99" s="407"/>
      <c r="IS99" s="407"/>
      <c r="IT99" s="407"/>
    </row>
    <row r="100" s="405" customFormat="1" spans="240:254">
      <c r="IF100" s="407"/>
      <c r="IG100" s="407"/>
      <c r="IH100" s="407"/>
      <c r="II100" s="407"/>
      <c r="IJ100" s="407"/>
      <c r="IK100" s="407"/>
      <c r="IL100" s="407"/>
      <c r="IM100" s="407"/>
      <c r="IN100" s="407"/>
      <c r="IO100" s="407"/>
      <c r="IP100" s="407"/>
      <c r="IQ100" s="407"/>
      <c r="IR100" s="407"/>
      <c r="IS100" s="407"/>
      <c r="IT100" s="407"/>
    </row>
    <row r="101" s="405" customFormat="1" spans="240:254">
      <c r="IF101" s="407"/>
      <c r="IG101" s="407"/>
      <c r="IH101" s="407"/>
      <c r="II101" s="407"/>
      <c r="IJ101" s="407"/>
      <c r="IK101" s="407"/>
      <c r="IL101" s="407"/>
      <c r="IM101" s="407"/>
      <c r="IN101" s="407"/>
      <c r="IO101" s="407"/>
      <c r="IP101" s="407"/>
      <c r="IQ101" s="407"/>
      <c r="IR101" s="407"/>
      <c r="IS101" s="407"/>
      <c r="IT101" s="407"/>
    </row>
    <row r="102" s="405" customFormat="1" spans="240:254">
      <c r="IF102" s="407"/>
      <c r="IG102" s="407"/>
      <c r="IH102" s="407"/>
      <c r="II102" s="407"/>
      <c r="IJ102" s="407"/>
      <c r="IK102" s="407"/>
      <c r="IL102" s="407"/>
      <c r="IM102" s="407"/>
      <c r="IN102" s="407"/>
      <c r="IO102" s="407"/>
      <c r="IP102" s="407"/>
      <c r="IQ102" s="407"/>
      <c r="IR102" s="407"/>
      <c r="IS102" s="407"/>
      <c r="IT102" s="407"/>
    </row>
    <row r="103" s="405" customFormat="1" spans="240:254">
      <c r="IF103" s="407"/>
      <c r="IG103" s="407"/>
      <c r="IH103" s="407"/>
      <c r="II103" s="407"/>
      <c r="IJ103" s="407"/>
      <c r="IK103" s="407"/>
      <c r="IL103" s="407"/>
      <c r="IM103" s="407"/>
      <c r="IN103" s="407"/>
      <c r="IO103" s="407"/>
      <c r="IP103" s="407"/>
      <c r="IQ103" s="407"/>
      <c r="IR103" s="407"/>
      <c r="IS103" s="407"/>
      <c r="IT103" s="407"/>
    </row>
    <row r="104" s="405" customFormat="1" spans="240:254">
      <c r="IF104" s="407"/>
      <c r="IG104" s="407"/>
      <c r="IH104" s="407"/>
      <c r="II104" s="407"/>
      <c r="IJ104" s="407"/>
      <c r="IK104" s="407"/>
      <c r="IL104" s="407"/>
      <c r="IM104" s="407"/>
      <c r="IN104" s="407"/>
      <c r="IO104" s="407"/>
      <c r="IP104" s="407"/>
      <c r="IQ104" s="407"/>
      <c r="IR104" s="407"/>
      <c r="IS104" s="407"/>
      <c r="IT104" s="407"/>
    </row>
    <row r="105" s="405" customFormat="1" spans="240:254">
      <c r="IF105" s="407"/>
      <c r="IG105" s="407"/>
      <c r="IH105" s="407"/>
      <c r="II105" s="407"/>
      <c r="IJ105" s="407"/>
      <c r="IK105" s="407"/>
      <c r="IL105" s="407"/>
      <c r="IM105" s="407"/>
      <c r="IN105" s="407"/>
      <c r="IO105" s="407"/>
      <c r="IP105" s="407"/>
      <c r="IQ105" s="407"/>
      <c r="IR105" s="407"/>
      <c r="IS105" s="407"/>
      <c r="IT105" s="407"/>
    </row>
    <row r="106" s="405" customFormat="1" spans="240:254">
      <c r="IF106" s="407"/>
      <c r="IG106" s="407"/>
      <c r="IH106" s="407"/>
      <c r="II106" s="407"/>
      <c r="IJ106" s="407"/>
      <c r="IK106" s="407"/>
      <c r="IL106" s="407"/>
      <c r="IM106" s="407"/>
      <c r="IN106" s="407"/>
      <c r="IO106" s="407"/>
      <c r="IP106" s="407"/>
      <c r="IQ106" s="407"/>
      <c r="IR106" s="407"/>
      <c r="IS106" s="407"/>
      <c r="IT106" s="407"/>
    </row>
    <row r="107" s="405" customFormat="1" spans="240:254">
      <c r="IF107" s="407"/>
      <c r="IG107" s="407"/>
      <c r="IH107" s="407"/>
      <c r="II107" s="407"/>
      <c r="IJ107" s="407"/>
      <c r="IK107" s="407"/>
      <c r="IL107" s="407"/>
      <c r="IM107" s="407"/>
      <c r="IN107" s="407"/>
      <c r="IO107" s="407"/>
      <c r="IP107" s="407"/>
      <c r="IQ107" s="407"/>
      <c r="IR107" s="407"/>
      <c r="IS107" s="407"/>
      <c r="IT107" s="407"/>
    </row>
    <row r="108" s="405" customFormat="1" spans="240:254">
      <c r="IF108" s="407"/>
      <c r="IG108" s="407"/>
      <c r="IH108" s="407"/>
      <c r="II108" s="407"/>
      <c r="IJ108" s="407"/>
      <c r="IK108" s="407"/>
      <c r="IL108" s="407"/>
      <c r="IM108" s="407"/>
      <c r="IN108" s="407"/>
      <c r="IO108" s="407"/>
      <c r="IP108" s="407"/>
      <c r="IQ108" s="407"/>
      <c r="IR108" s="407"/>
      <c r="IS108" s="407"/>
      <c r="IT108" s="407"/>
    </row>
    <row r="109" s="405" customFormat="1" spans="240:254">
      <c r="IF109" s="407"/>
      <c r="IG109" s="407"/>
      <c r="IH109" s="407"/>
      <c r="II109" s="407"/>
      <c r="IJ109" s="407"/>
      <c r="IK109" s="407"/>
      <c r="IL109" s="407"/>
      <c r="IM109" s="407"/>
      <c r="IN109" s="407"/>
      <c r="IO109" s="407"/>
      <c r="IP109" s="407"/>
      <c r="IQ109" s="407"/>
      <c r="IR109" s="407"/>
      <c r="IS109" s="407"/>
      <c r="IT109" s="407"/>
    </row>
    <row r="110" s="405" customFormat="1" spans="240:254">
      <c r="IF110" s="407"/>
      <c r="IG110" s="407"/>
      <c r="IH110" s="407"/>
      <c r="II110" s="407"/>
      <c r="IJ110" s="407"/>
      <c r="IK110" s="407"/>
      <c r="IL110" s="407"/>
      <c r="IM110" s="407"/>
      <c r="IN110" s="407"/>
      <c r="IO110" s="407"/>
      <c r="IP110" s="407"/>
      <c r="IQ110" s="407"/>
      <c r="IR110" s="407"/>
      <c r="IS110" s="407"/>
      <c r="IT110" s="407"/>
    </row>
    <row r="111" s="405" customFormat="1" spans="240:254">
      <c r="IF111" s="407"/>
      <c r="IG111" s="407"/>
      <c r="IH111" s="407"/>
      <c r="II111" s="407"/>
      <c r="IJ111" s="407"/>
      <c r="IK111" s="407"/>
      <c r="IL111" s="407"/>
      <c r="IM111" s="407"/>
      <c r="IN111" s="407"/>
      <c r="IO111" s="407"/>
      <c r="IP111" s="407"/>
      <c r="IQ111" s="407"/>
      <c r="IR111" s="407"/>
      <c r="IS111" s="407"/>
      <c r="IT111" s="407"/>
    </row>
    <row r="112" s="405" customFormat="1" spans="240:254">
      <c r="IF112" s="407"/>
      <c r="IG112" s="407"/>
      <c r="IH112" s="407"/>
      <c r="II112" s="407"/>
      <c r="IJ112" s="407"/>
      <c r="IK112" s="407"/>
      <c r="IL112" s="407"/>
      <c r="IM112" s="407"/>
      <c r="IN112" s="407"/>
      <c r="IO112" s="407"/>
      <c r="IP112" s="407"/>
      <c r="IQ112" s="407"/>
      <c r="IR112" s="407"/>
      <c r="IS112" s="407"/>
      <c r="IT112" s="407"/>
    </row>
    <row r="113" s="405" customFormat="1" spans="240:254">
      <c r="IF113" s="407"/>
      <c r="IG113" s="407"/>
      <c r="IH113" s="407"/>
      <c r="II113" s="407"/>
      <c r="IJ113" s="407"/>
      <c r="IK113" s="407"/>
      <c r="IL113" s="407"/>
      <c r="IM113" s="407"/>
      <c r="IN113" s="407"/>
      <c r="IO113" s="407"/>
      <c r="IP113" s="407"/>
      <c r="IQ113" s="407"/>
      <c r="IR113" s="407"/>
      <c r="IS113" s="407"/>
      <c r="IT113" s="407"/>
    </row>
    <row r="114" s="405" customFormat="1" spans="240:254">
      <c r="IF114" s="407"/>
      <c r="IG114" s="407"/>
      <c r="IH114" s="407"/>
      <c r="II114" s="407"/>
      <c r="IJ114" s="407"/>
      <c r="IK114" s="407"/>
      <c r="IL114" s="407"/>
      <c r="IM114" s="407"/>
      <c r="IN114" s="407"/>
      <c r="IO114" s="407"/>
      <c r="IP114" s="407"/>
      <c r="IQ114" s="407"/>
      <c r="IR114" s="407"/>
      <c r="IS114" s="407"/>
      <c r="IT114" s="407"/>
    </row>
    <row r="115" s="405" customFormat="1" spans="240:254">
      <c r="IF115" s="407"/>
      <c r="IG115" s="407"/>
      <c r="IH115" s="407"/>
      <c r="II115" s="407"/>
      <c r="IJ115" s="407"/>
      <c r="IK115" s="407"/>
      <c r="IL115" s="407"/>
      <c r="IM115" s="407"/>
      <c r="IN115" s="407"/>
      <c r="IO115" s="407"/>
      <c r="IP115" s="407"/>
      <c r="IQ115" s="407"/>
      <c r="IR115" s="407"/>
      <c r="IS115" s="407"/>
      <c r="IT115" s="407"/>
    </row>
    <row r="116" s="405" customFormat="1" spans="240:254">
      <c r="IF116" s="407"/>
      <c r="IG116" s="407"/>
      <c r="IH116" s="407"/>
      <c r="II116" s="407"/>
      <c r="IJ116" s="407"/>
      <c r="IK116" s="407"/>
      <c r="IL116" s="407"/>
      <c r="IM116" s="407"/>
      <c r="IN116" s="407"/>
      <c r="IO116" s="407"/>
      <c r="IP116" s="407"/>
      <c r="IQ116" s="407"/>
      <c r="IR116" s="407"/>
      <c r="IS116" s="407"/>
      <c r="IT116" s="407"/>
    </row>
    <row r="117" s="405" customFormat="1" spans="240:254">
      <c r="IF117" s="407"/>
      <c r="IG117" s="407"/>
      <c r="IH117" s="407"/>
      <c r="II117" s="407"/>
      <c r="IJ117" s="407"/>
      <c r="IK117" s="407"/>
      <c r="IL117" s="407"/>
      <c r="IM117" s="407"/>
      <c r="IN117" s="407"/>
      <c r="IO117" s="407"/>
      <c r="IP117" s="407"/>
      <c r="IQ117" s="407"/>
      <c r="IR117" s="407"/>
      <c r="IS117" s="407"/>
      <c r="IT117" s="407"/>
    </row>
    <row r="118" s="405" customFormat="1" spans="240:254">
      <c r="IF118" s="407"/>
      <c r="IG118" s="407"/>
      <c r="IH118" s="407"/>
      <c r="II118" s="407"/>
      <c r="IJ118" s="407"/>
      <c r="IK118" s="407"/>
      <c r="IL118" s="407"/>
      <c r="IM118" s="407"/>
      <c r="IN118" s="407"/>
      <c r="IO118" s="407"/>
      <c r="IP118" s="407"/>
      <c r="IQ118" s="407"/>
      <c r="IR118" s="407"/>
      <c r="IS118" s="407"/>
      <c r="IT118" s="407"/>
    </row>
    <row r="119" s="405" customFormat="1" spans="240:254">
      <c r="IF119" s="407"/>
      <c r="IG119" s="407"/>
      <c r="IH119" s="407"/>
      <c r="II119" s="407"/>
      <c r="IJ119" s="407"/>
      <c r="IK119" s="407"/>
      <c r="IL119" s="407"/>
      <c r="IM119" s="407"/>
      <c r="IN119" s="407"/>
      <c r="IO119" s="407"/>
      <c r="IP119" s="407"/>
      <c r="IQ119" s="407"/>
      <c r="IR119" s="407"/>
      <c r="IS119" s="407"/>
      <c r="IT119" s="407"/>
    </row>
    <row r="120" s="405" customFormat="1" spans="240:254">
      <c r="IF120" s="407"/>
      <c r="IG120" s="407"/>
      <c r="IH120" s="407"/>
      <c r="II120" s="407"/>
      <c r="IJ120" s="407"/>
      <c r="IK120" s="407"/>
      <c r="IL120" s="407"/>
      <c r="IM120" s="407"/>
      <c r="IN120" s="407"/>
      <c r="IO120" s="407"/>
      <c r="IP120" s="407"/>
      <c r="IQ120" s="407"/>
      <c r="IR120" s="407"/>
      <c r="IS120" s="407"/>
      <c r="IT120" s="407"/>
    </row>
    <row r="121" s="405" customFormat="1" spans="240:254">
      <c r="IF121" s="407"/>
      <c r="IG121" s="407"/>
      <c r="IH121" s="407"/>
      <c r="II121" s="407"/>
      <c r="IJ121" s="407"/>
      <c r="IK121" s="407"/>
      <c r="IL121" s="407"/>
      <c r="IM121" s="407"/>
      <c r="IN121" s="407"/>
      <c r="IO121" s="407"/>
      <c r="IP121" s="407"/>
      <c r="IQ121" s="407"/>
      <c r="IR121" s="407"/>
      <c r="IS121" s="407"/>
      <c r="IT121" s="407"/>
    </row>
    <row r="122" s="405" customFormat="1" spans="240:254">
      <c r="IF122" s="407"/>
      <c r="IG122" s="407"/>
      <c r="IH122" s="407"/>
      <c r="II122" s="407"/>
      <c r="IJ122" s="407"/>
      <c r="IK122" s="407"/>
      <c r="IL122" s="407"/>
      <c r="IM122" s="407"/>
      <c r="IN122" s="407"/>
      <c r="IO122" s="407"/>
      <c r="IP122" s="407"/>
      <c r="IQ122" s="407"/>
      <c r="IR122" s="407"/>
      <c r="IS122" s="407"/>
      <c r="IT122" s="407"/>
    </row>
    <row r="123" s="405" customFormat="1" spans="240:254">
      <c r="IF123" s="407"/>
      <c r="IG123" s="407"/>
      <c r="IH123" s="407"/>
      <c r="II123" s="407"/>
      <c r="IJ123" s="407"/>
      <c r="IK123" s="407"/>
      <c r="IL123" s="407"/>
      <c r="IM123" s="407"/>
      <c r="IN123" s="407"/>
      <c r="IO123" s="407"/>
      <c r="IP123" s="407"/>
      <c r="IQ123" s="407"/>
      <c r="IR123" s="407"/>
      <c r="IS123" s="407"/>
      <c r="IT123" s="407"/>
    </row>
    <row r="124" s="405" customFormat="1" spans="240:254">
      <c r="IF124" s="407"/>
      <c r="IG124" s="407"/>
      <c r="IH124" s="407"/>
      <c r="II124" s="407"/>
      <c r="IJ124" s="407"/>
      <c r="IK124" s="407"/>
      <c r="IL124" s="407"/>
      <c r="IM124" s="407"/>
      <c r="IN124" s="407"/>
      <c r="IO124" s="407"/>
      <c r="IP124" s="407"/>
      <c r="IQ124" s="407"/>
      <c r="IR124" s="407"/>
      <c r="IS124" s="407"/>
      <c r="IT124" s="407"/>
    </row>
    <row r="125" s="405" customFormat="1" spans="240:254">
      <c r="IF125" s="407"/>
      <c r="IG125" s="407"/>
      <c r="IH125" s="407"/>
      <c r="II125" s="407"/>
      <c r="IJ125" s="407"/>
      <c r="IK125" s="407"/>
      <c r="IL125" s="407"/>
      <c r="IM125" s="407"/>
      <c r="IN125" s="407"/>
      <c r="IO125" s="407"/>
      <c r="IP125" s="407"/>
      <c r="IQ125" s="407"/>
      <c r="IR125" s="407"/>
      <c r="IS125" s="407"/>
      <c r="IT125" s="407"/>
    </row>
    <row r="126" s="405" customFormat="1" spans="240:254">
      <c r="IF126" s="407"/>
      <c r="IG126" s="407"/>
      <c r="IH126" s="407"/>
      <c r="II126" s="407"/>
      <c r="IJ126" s="407"/>
      <c r="IK126" s="407"/>
      <c r="IL126" s="407"/>
      <c r="IM126" s="407"/>
      <c r="IN126" s="407"/>
      <c r="IO126" s="407"/>
      <c r="IP126" s="407"/>
      <c r="IQ126" s="407"/>
      <c r="IR126" s="407"/>
      <c r="IS126" s="407"/>
      <c r="IT126" s="407"/>
    </row>
    <row r="127" s="405" customFormat="1" spans="240:254">
      <c r="IF127" s="407"/>
      <c r="IG127" s="407"/>
      <c r="IH127" s="407"/>
      <c r="II127" s="407"/>
      <c r="IJ127" s="407"/>
      <c r="IK127" s="407"/>
      <c r="IL127" s="407"/>
      <c r="IM127" s="407"/>
      <c r="IN127" s="407"/>
      <c r="IO127" s="407"/>
      <c r="IP127" s="407"/>
      <c r="IQ127" s="407"/>
      <c r="IR127" s="407"/>
      <c r="IS127" s="407"/>
      <c r="IT127" s="407"/>
    </row>
    <row r="128" s="405" customFormat="1" spans="240:254">
      <c r="IF128" s="407"/>
      <c r="IG128" s="407"/>
      <c r="IH128" s="407"/>
      <c r="II128" s="407"/>
      <c r="IJ128" s="407"/>
      <c r="IK128" s="407"/>
      <c r="IL128" s="407"/>
      <c r="IM128" s="407"/>
      <c r="IN128" s="407"/>
      <c r="IO128" s="407"/>
      <c r="IP128" s="407"/>
      <c r="IQ128" s="407"/>
      <c r="IR128" s="407"/>
      <c r="IS128" s="407"/>
      <c r="IT128" s="407"/>
    </row>
    <row r="129" s="405" customFormat="1" spans="240:254">
      <c r="IF129" s="407"/>
      <c r="IG129" s="407"/>
      <c r="IH129" s="407"/>
      <c r="II129" s="407"/>
      <c r="IJ129" s="407"/>
      <c r="IK129" s="407"/>
      <c r="IL129" s="407"/>
      <c r="IM129" s="407"/>
      <c r="IN129" s="407"/>
      <c r="IO129" s="407"/>
      <c r="IP129" s="407"/>
      <c r="IQ129" s="407"/>
      <c r="IR129" s="407"/>
      <c r="IS129" s="407"/>
      <c r="IT129" s="407"/>
    </row>
    <row r="130" s="405" customFormat="1" spans="240:254">
      <c r="IF130" s="407"/>
      <c r="IG130" s="407"/>
      <c r="IH130" s="407"/>
      <c r="II130" s="407"/>
      <c r="IJ130" s="407"/>
      <c r="IK130" s="407"/>
      <c r="IL130" s="407"/>
      <c r="IM130" s="407"/>
      <c r="IN130" s="407"/>
      <c r="IO130" s="407"/>
      <c r="IP130" s="407"/>
      <c r="IQ130" s="407"/>
      <c r="IR130" s="407"/>
      <c r="IS130" s="407"/>
      <c r="IT130" s="407"/>
    </row>
    <row r="131" s="405" customFormat="1" spans="240:254">
      <c r="IF131" s="407"/>
      <c r="IG131" s="407"/>
      <c r="IH131" s="407"/>
      <c r="II131" s="407"/>
      <c r="IJ131" s="407"/>
      <c r="IK131" s="407"/>
      <c r="IL131" s="407"/>
      <c r="IM131" s="407"/>
      <c r="IN131" s="407"/>
      <c r="IO131" s="407"/>
      <c r="IP131" s="407"/>
      <c r="IQ131" s="407"/>
      <c r="IR131" s="407"/>
      <c r="IS131" s="407"/>
      <c r="IT131" s="407"/>
    </row>
    <row r="132" s="405" customFormat="1" spans="240:254">
      <c r="IF132" s="407"/>
      <c r="IG132" s="407"/>
      <c r="IH132" s="407"/>
      <c r="II132" s="407"/>
      <c r="IJ132" s="407"/>
      <c r="IK132" s="407"/>
      <c r="IL132" s="407"/>
      <c r="IM132" s="407"/>
      <c r="IN132" s="407"/>
      <c r="IO132" s="407"/>
      <c r="IP132" s="407"/>
      <c r="IQ132" s="407"/>
      <c r="IR132" s="407"/>
      <c r="IS132" s="407"/>
      <c r="IT132" s="407"/>
    </row>
    <row r="133" s="405" customFormat="1" spans="240:254">
      <c r="IF133" s="407"/>
      <c r="IG133" s="407"/>
      <c r="IH133" s="407"/>
      <c r="II133" s="407"/>
      <c r="IJ133" s="407"/>
      <c r="IK133" s="407"/>
      <c r="IL133" s="407"/>
      <c r="IM133" s="407"/>
      <c r="IN133" s="407"/>
      <c r="IO133" s="407"/>
      <c r="IP133" s="407"/>
      <c r="IQ133" s="407"/>
      <c r="IR133" s="407"/>
      <c r="IS133" s="407"/>
      <c r="IT133" s="407"/>
    </row>
    <row r="134" s="405" customFormat="1" spans="240:254">
      <c r="IF134" s="407"/>
      <c r="IG134" s="407"/>
      <c r="IH134" s="407"/>
      <c r="II134" s="407"/>
      <c r="IJ134" s="407"/>
      <c r="IK134" s="407"/>
      <c r="IL134" s="407"/>
      <c r="IM134" s="407"/>
      <c r="IN134" s="407"/>
      <c r="IO134" s="407"/>
      <c r="IP134" s="407"/>
      <c r="IQ134" s="407"/>
      <c r="IR134" s="407"/>
      <c r="IS134" s="407"/>
      <c r="IT134" s="407"/>
    </row>
    <row r="135" s="405" customFormat="1" spans="240:254">
      <c r="IF135" s="407"/>
      <c r="IG135" s="407"/>
      <c r="IH135" s="407"/>
      <c r="II135" s="407"/>
      <c r="IJ135" s="407"/>
      <c r="IK135" s="407"/>
      <c r="IL135" s="407"/>
      <c r="IM135" s="407"/>
      <c r="IN135" s="407"/>
      <c r="IO135" s="407"/>
      <c r="IP135" s="407"/>
      <c r="IQ135" s="407"/>
      <c r="IR135" s="407"/>
      <c r="IS135" s="407"/>
      <c r="IT135" s="407"/>
    </row>
    <row r="136" s="405" customFormat="1" spans="240:254">
      <c r="IF136" s="407"/>
      <c r="IG136" s="407"/>
      <c r="IH136" s="407"/>
      <c r="II136" s="407"/>
      <c r="IJ136" s="407"/>
      <c r="IK136" s="407"/>
      <c r="IL136" s="407"/>
      <c r="IM136" s="407"/>
      <c r="IN136" s="407"/>
      <c r="IO136" s="407"/>
      <c r="IP136" s="407"/>
      <c r="IQ136" s="407"/>
      <c r="IR136" s="407"/>
      <c r="IS136" s="407"/>
      <c r="IT136" s="407"/>
    </row>
    <row r="137" s="405" customFormat="1" spans="240:254">
      <c r="IF137" s="407"/>
      <c r="IG137" s="407"/>
      <c r="IH137" s="407"/>
      <c r="II137" s="407"/>
      <c r="IJ137" s="407"/>
      <c r="IK137" s="407"/>
      <c r="IL137" s="407"/>
      <c r="IM137" s="407"/>
      <c r="IN137" s="407"/>
      <c r="IO137" s="407"/>
      <c r="IP137" s="407"/>
      <c r="IQ137" s="407"/>
      <c r="IR137" s="407"/>
      <c r="IS137" s="407"/>
      <c r="IT137" s="407"/>
    </row>
    <row r="138" s="405" customFormat="1" spans="240:254">
      <c r="IF138" s="407"/>
      <c r="IG138" s="407"/>
      <c r="IH138" s="407"/>
      <c r="II138" s="407"/>
      <c r="IJ138" s="407"/>
      <c r="IK138" s="407"/>
      <c r="IL138" s="407"/>
      <c r="IM138" s="407"/>
      <c r="IN138" s="407"/>
      <c r="IO138" s="407"/>
      <c r="IP138" s="407"/>
      <c r="IQ138" s="407"/>
      <c r="IR138" s="407"/>
      <c r="IS138" s="407"/>
      <c r="IT138" s="407"/>
    </row>
    <row r="139" s="405" customFormat="1" spans="240:254">
      <c r="IF139" s="407"/>
      <c r="IG139" s="407"/>
      <c r="IH139" s="407"/>
      <c r="II139" s="407"/>
      <c r="IJ139" s="407"/>
      <c r="IK139" s="407"/>
      <c r="IL139" s="407"/>
      <c r="IM139" s="407"/>
      <c r="IN139" s="407"/>
      <c r="IO139" s="407"/>
      <c r="IP139" s="407"/>
      <c r="IQ139" s="407"/>
      <c r="IR139" s="407"/>
      <c r="IS139" s="407"/>
      <c r="IT139" s="407"/>
    </row>
    <row r="140" s="405" customFormat="1" spans="240:254">
      <c r="IF140" s="407"/>
      <c r="IG140" s="407"/>
      <c r="IH140" s="407"/>
      <c r="II140" s="407"/>
      <c r="IJ140" s="407"/>
      <c r="IK140" s="407"/>
      <c r="IL140" s="407"/>
      <c r="IM140" s="407"/>
      <c r="IN140" s="407"/>
      <c r="IO140" s="407"/>
      <c r="IP140" s="407"/>
      <c r="IQ140" s="407"/>
      <c r="IR140" s="407"/>
      <c r="IS140" s="407"/>
      <c r="IT140" s="407"/>
    </row>
    <row r="141" s="405" customFormat="1" spans="240:254">
      <c r="IF141" s="407"/>
      <c r="IG141" s="407"/>
      <c r="IH141" s="407"/>
      <c r="II141" s="407"/>
      <c r="IJ141" s="407"/>
      <c r="IK141" s="407"/>
      <c r="IL141" s="407"/>
      <c r="IM141" s="407"/>
      <c r="IN141" s="407"/>
      <c r="IO141" s="407"/>
      <c r="IP141" s="407"/>
      <c r="IQ141" s="407"/>
      <c r="IR141" s="407"/>
      <c r="IS141" s="407"/>
      <c r="IT141" s="407"/>
    </row>
    <row r="142" s="405" customFormat="1" spans="240:254">
      <c r="IF142" s="407"/>
      <c r="IG142" s="407"/>
      <c r="IH142" s="407"/>
      <c r="II142" s="407"/>
      <c r="IJ142" s="407"/>
      <c r="IK142" s="407"/>
      <c r="IL142" s="407"/>
      <c r="IM142" s="407"/>
      <c r="IN142" s="407"/>
      <c r="IO142" s="407"/>
      <c r="IP142" s="407"/>
      <c r="IQ142" s="407"/>
      <c r="IR142" s="407"/>
      <c r="IS142" s="407"/>
      <c r="IT142" s="407"/>
    </row>
    <row r="143" s="405" customFormat="1" spans="240:254">
      <c r="IF143" s="407"/>
      <c r="IG143" s="407"/>
      <c r="IH143" s="407"/>
      <c r="II143" s="407"/>
      <c r="IJ143" s="407"/>
      <c r="IK143" s="407"/>
      <c r="IL143" s="407"/>
      <c r="IM143" s="407"/>
      <c r="IN143" s="407"/>
      <c r="IO143" s="407"/>
      <c r="IP143" s="407"/>
      <c r="IQ143" s="407"/>
      <c r="IR143" s="407"/>
      <c r="IS143" s="407"/>
      <c r="IT143" s="407"/>
    </row>
    <row r="144" s="405" customFormat="1" spans="240:254">
      <c r="IF144" s="407"/>
      <c r="IG144" s="407"/>
      <c r="IH144" s="407"/>
      <c r="II144" s="407"/>
      <c r="IJ144" s="407"/>
      <c r="IK144" s="407"/>
      <c r="IL144" s="407"/>
      <c r="IM144" s="407"/>
      <c r="IN144" s="407"/>
      <c r="IO144" s="407"/>
      <c r="IP144" s="407"/>
      <c r="IQ144" s="407"/>
      <c r="IR144" s="407"/>
      <c r="IS144" s="407"/>
      <c r="IT144" s="407"/>
    </row>
    <row r="145" s="405" customFormat="1" spans="240:254">
      <c r="IF145" s="407"/>
      <c r="IG145" s="407"/>
      <c r="IH145" s="407"/>
      <c r="II145" s="407"/>
      <c r="IJ145" s="407"/>
      <c r="IK145" s="407"/>
      <c r="IL145" s="407"/>
      <c r="IM145" s="407"/>
      <c r="IN145" s="407"/>
      <c r="IO145" s="407"/>
      <c r="IP145" s="407"/>
      <c r="IQ145" s="407"/>
      <c r="IR145" s="407"/>
      <c r="IS145" s="407"/>
      <c r="IT145" s="407"/>
    </row>
    <row r="146" s="405" customFormat="1" spans="240:254">
      <c r="IF146" s="407"/>
      <c r="IG146" s="407"/>
      <c r="IH146" s="407"/>
      <c r="II146" s="407"/>
      <c r="IJ146" s="407"/>
      <c r="IK146" s="407"/>
      <c r="IL146" s="407"/>
      <c r="IM146" s="407"/>
      <c r="IN146" s="407"/>
      <c r="IO146" s="407"/>
      <c r="IP146" s="407"/>
      <c r="IQ146" s="407"/>
      <c r="IR146" s="407"/>
      <c r="IS146" s="407"/>
      <c r="IT146" s="407"/>
    </row>
    <row r="147" s="405" customFormat="1" spans="240:254">
      <c r="IF147" s="407"/>
      <c r="IG147" s="407"/>
      <c r="IH147" s="407"/>
      <c r="II147" s="407"/>
      <c r="IJ147" s="407"/>
      <c r="IK147" s="407"/>
      <c r="IL147" s="407"/>
      <c r="IM147" s="407"/>
      <c r="IN147" s="407"/>
      <c r="IO147" s="407"/>
      <c r="IP147" s="407"/>
      <c r="IQ147" s="407"/>
      <c r="IR147" s="407"/>
      <c r="IS147" s="407"/>
      <c r="IT147" s="407"/>
    </row>
    <row r="148" s="405" customFormat="1" spans="240:254">
      <c r="IF148" s="407"/>
      <c r="IG148" s="407"/>
      <c r="IH148" s="407"/>
      <c r="II148" s="407"/>
      <c r="IJ148" s="407"/>
      <c r="IK148" s="407"/>
      <c r="IL148" s="407"/>
      <c r="IM148" s="407"/>
      <c r="IN148" s="407"/>
      <c r="IO148" s="407"/>
      <c r="IP148" s="407"/>
      <c r="IQ148" s="407"/>
      <c r="IR148" s="407"/>
      <c r="IS148" s="407"/>
      <c r="IT148" s="407"/>
    </row>
    <row r="149" s="405" customFormat="1" spans="240:254">
      <c r="IF149" s="407"/>
      <c r="IG149" s="407"/>
      <c r="IH149" s="407"/>
      <c r="II149" s="407"/>
      <c r="IJ149" s="407"/>
      <c r="IK149" s="407"/>
      <c r="IL149" s="407"/>
      <c r="IM149" s="407"/>
      <c r="IN149" s="407"/>
      <c r="IO149" s="407"/>
      <c r="IP149" s="407"/>
      <c r="IQ149" s="407"/>
      <c r="IR149" s="407"/>
      <c r="IS149" s="407"/>
      <c r="IT149" s="407"/>
    </row>
    <row r="150" s="405" customFormat="1" spans="240:254">
      <c r="IF150" s="407"/>
      <c r="IG150" s="407"/>
      <c r="IH150" s="407"/>
      <c r="II150" s="407"/>
      <c r="IJ150" s="407"/>
      <c r="IK150" s="407"/>
      <c r="IL150" s="407"/>
      <c r="IM150" s="407"/>
      <c r="IN150" s="407"/>
      <c r="IO150" s="407"/>
      <c r="IP150" s="407"/>
      <c r="IQ150" s="407"/>
      <c r="IR150" s="407"/>
      <c r="IS150" s="407"/>
      <c r="IT150" s="407"/>
    </row>
    <row r="151" s="405" customFormat="1" spans="240:254">
      <c r="IF151" s="407"/>
      <c r="IG151" s="407"/>
      <c r="IH151" s="407"/>
      <c r="II151" s="407"/>
      <c r="IJ151" s="407"/>
      <c r="IK151" s="407"/>
      <c r="IL151" s="407"/>
      <c r="IM151" s="407"/>
      <c r="IN151" s="407"/>
      <c r="IO151" s="407"/>
      <c r="IP151" s="407"/>
      <c r="IQ151" s="407"/>
      <c r="IR151" s="407"/>
      <c r="IS151" s="407"/>
      <c r="IT151" s="407"/>
    </row>
    <row r="152" s="405" customFormat="1" spans="240:254">
      <c r="IF152" s="407"/>
      <c r="IG152" s="407"/>
      <c r="IH152" s="407"/>
      <c r="II152" s="407"/>
      <c r="IJ152" s="407"/>
      <c r="IK152" s="407"/>
      <c r="IL152" s="407"/>
      <c r="IM152" s="407"/>
      <c r="IN152" s="407"/>
      <c r="IO152" s="407"/>
      <c r="IP152" s="407"/>
      <c r="IQ152" s="407"/>
      <c r="IR152" s="407"/>
      <c r="IS152" s="407"/>
      <c r="IT152" s="407"/>
    </row>
    <row r="153" s="405" customFormat="1" spans="240:254">
      <c r="IF153" s="407"/>
      <c r="IG153" s="407"/>
      <c r="IH153" s="407"/>
      <c r="II153" s="407"/>
      <c r="IJ153" s="407"/>
      <c r="IK153" s="407"/>
      <c r="IL153" s="407"/>
      <c r="IM153" s="407"/>
      <c r="IN153" s="407"/>
      <c r="IO153" s="407"/>
      <c r="IP153" s="407"/>
      <c r="IQ153" s="407"/>
      <c r="IR153" s="407"/>
      <c r="IS153" s="407"/>
      <c r="IT153" s="407"/>
    </row>
    <row r="154" s="405" customFormat="1" spans="240:254">
      <c r="IF154" s="407"/>
      <c r="IG154" s="407"/>
      <c r="IH154" s="407"/>
      <c r="II154" s="407"/>
      <c r="IJ154" s="407"/>
      <c r="IK154" s="407"/>
      <c r="IL154" s="407"/>
      <c r="IM154" s="407"/>
      <c r="IN154" s="407"/>
      <c r="IO154" s="407"/>
      <c r="IP154" s="407"/>
      <c r="IQ154" s="407"/>
      <c r="IR154" s="407"/>
      <c r="IS154" s="407"/>
      <c r="IT154" s="407"/>
    </row>
    <row r="155" s="405" customFormat="1" spans="240:254">
      <c r="IF155" s="407"/>
      <c r="IG155" s="407"/>
      <c r="IH155" s="407"/>
      <c r="II155" s="407"/>
      <c r="IJ155" s="407"/>
      <c r="IK155" s="407"/>
      <c r="IL155" s="407"/>
      <c r="IM155" s="407"/>
      <c r="IN155" s="407"/>
      <c r="IO155" s="407"/>
      <c r="IP155" s="407"/>
      <c r="IQ155" s="407"/>
      <c r="IR155" s="407"/>
      <c r="IS155" s="407"/>
      <c r="IT155" s="407"/>
    </row>
    <row r="156" s="405" customFormat="1" spans="240:254">
      <c r="IF156" s="407"/>
      <c r="IG156" s="407"/>
      <c r="IH156" s="407"/>
      <c r="II156" s="407"/>
      <c r="IJ156" s="407"/>
      <c r="IK156" s="407"/>
      <c r="IL156" s="407"/>
      <c r="IM156" s="407"/>
      <c r="IN156" s="407"/>
      <c r="IO156" s="407"/>
      <c r="IP156" s="407"/>
      <c r="IQ156" s="407"/>
      <c r="IR156" s="407"/>
      <c r="IS156" s="407"/>
      <c r="IT156" s="407"/>
    </row>
    <row r="157" s="405" customFormat="1" spans="240:254">
      <c r="IF157" s="407"/>
      <c r="IG157" s="407"/>
      <c r="IH157" s="407"/>
      <c r="II157" s="407"/>
      <c r="IJ157" s="407"/>
      <c r="IK157" s="407"/>
      <c r="IL157" s="407"/>
      <c r="IM157" s="407"/>
      <c r="IN157" s="407"/>
      <c r="IO157" s="407"/>
      <c r="IP157" s="407"/>
      <c r="IQ157" s="407"/>
      <c r="IR157" s="407"/>
      <c r="IS157" s="407"/>
      <c r="IT157" s="407"/>
    </row>
    <row r="158" s="405" customFormat="1" spans="240:254">
      <c r="IF158" s="407"/>
      <c r="IG158" s="407"/>
      <c r="IH158" s="407"/>
      <c r="II158" s="407"/>
      <c r="IJ158" s="407"/>
      <c r="IK158" s="407"/>
      <c r="IL158" s="407"/>
      <c r="IM158" s="407"/>
      <c r="IN158" s="407"/>
      <c r="IO158" s="407"/>
      <c r="IP158" s="407"/>
      <c r="IQ158" s="407"/>
      <c r="IR158" s="407"/>
      <c r="IS158" s="407"/>
      <c r="IT158" s="407"/>
    </row>
    <row r="159" s="405" customFormat="1" spans="240:254">
      <c r="IF159" s="407"/>
      <c r="IG159" s="407"/>
      <c r="IH159" s="407"/>
      <c r="II159" s="407"/>
      <c r="IJ159" s="407"/>
      <c r="IK159" s="407"/>
      <c r="IL159" s="407"/>
      <c r="IM159" s="407"/>
      <c r="IN159" s="407"/>
      <c r="IO159" s="407"/>
      <c r="IP159" s="407"/>
      <c r="IQ159" s="407"/>
      <c r="IR159" s="407"/>
      <c r="IS159" s="407"/>
      <c r="IT159" s="407"/>
    </row>
    <row r="160" s="405" customFormat="1" spans="240:254">
      <c r="IF160" s="407"/>
      <c r="IG160" s="407"/>
      <c r="IH160" s="407"/>
      <c r="II160" s="407"/>
      <c r="IJ160" s="407"/>
      <c r="IK160" s="407"/>
      <c r="IL160" s="407"/>
      <c r="IM160" s="407"/>
      <c r="IN160" s="407"/>
      <c r="IO160" s="407"/>
      <c r="IP160" s="407"/>
      <c r="IQ160" s="407"/>
      <c r="IR160" s="407"/>
      <c r="IS160" s="407"/>
      <c r="IT160" s="407"/>
    </row>
    <row r="161" s="405" customFormat="1" spans="240:254">
      <c r="IF161" s="407"/>
      <c r="IG161" s="407"/>
      <c r="IH161" s="407"/>
      <c r="II161" s="407"/>
      <c r="IJ161" s="407"/>
      <c r="IK161" s="407"/>
      <c r="IL161" s="407"/>
      <c r="IM161" s="407"/>
      <c r="IN161" s="407"/>
      <c r="IO161" s="407"/>
      <c r="IP161" s="407"/>
      <c r="IQ161" s="407"/>
      <c r="IR161" s="407"/>
      <c r="IS161" s="407"/>
      <c r="IT161" s="407"/>
    </row>
    <row r="162" s="405" customFormat="1" spans="240:254">
      <c r="IF162" s="407"/>
      <c r="IG162" s="407"/>
      <c r="IH162" s="407"/>
      <c r="II162" s="407"/>
      <c r="IJ162" s="407"/>
      <c r="IK162" s="407"/>
      <c r="IL162" s="407"/>
      <c r="IM162" s="407"/>
      <c r="IN162" s="407"/>
      <c r="IO162" s="407"/>
      <c r="IP162" s="407"/>
      <c r="IQ162" s="407"/>
      <c r="IR162" s="407"/>
      <c r="IS162" s="407"/>
      <c r="IT162" s="407"/>
    </row>
    <row r="163" s="405" customFormat="1" spans="240:254">
      <c r="IF163" s="407"/>
      <c r="IG163" s="407"/>
      <c r="IH163" s="407"/>
      <c r="II163" s="407"/>
      <c r="IJ163" s="407"/>
      <c r="IK163" s="407"/>
      <c r="IL163" s="407"/>
      <c r="IM163" s="407"/>
      <c r="IN163" s="407"/>
      <c r="IO163" s="407"/>
      <c r="IP163" s="407"/>
      <c r="IQ163" s="407"/>
      <c r="IR163" s="407"/>
      <c r="IS163" s="407"/>
      <c r="IT163" s="407"/>
    </row>
    <row r="164" s="405" customFormat="1" spans="240:254">
      <c r="IF164" s="407"/>
      <c r="IG164" s="407"/>
      <c r="IH164" s="407"/>
      <c r="II164" s="407"/>
      <c r="IJ164" s="407"/>
      <c r="IK164" s="407"/>
      <c r="IL164" s="407"/>
      <c r="IM164" s="407"/>
      <c r="IN164" s="407"/>
      <c r="IO164" s="407"/>
      <c r="IP164" s="407"/>
      <c r="IQ164" s="407"/>
      <c r="IR164" s="407"/>
      <c r="IS164" s="407"/>
      <c r="IT164" s="407"/>
    </row>
    <row r="165" s="405" customFormat="1" spans="240:254">
      <c r="IF165" s="407"/>
      <c r="IG165" s="407"/>
      <c r="IH165" s="407"/>
      <c r="II165" s="407"/>
      <c r="IJ165" s="407"/>
      <c r="IK165" s="407"/>
      <c r="IL165" s="407"/>
      <c r="IM165" s="407"/>
      <c r="IN165" s="407"/>
      <c r="IO165" s="407"/>
      <c r="IP165" s="407"/>
      <c r="IQ165" s="407"/>
      <c r="IR165" s="407"/>
      <c r="IS165" s="407"/>
      <c r="IT165" s="407"/>
    </row>
    <row r="166" s="405" customFormat="1" spans="240:254">
      <c r="IF166" s="407"/>
      <c r="IG166" s="407"/>
      <c r="IH166" s="407"/>
      <c r="II166" s="407"/>
      <c r="IJ166" s="407"/>
      <c r="IK166" s="407"/>
      <c r="IL166" s="407"/>
      <c r="IM166" s="407"/>
      <c r="IN166" s="407"/>
      <c r="IO166" s="407"/>
      <c r="IP166" s="407"/>
      <c r="IQ166" s="407"/>
      <c r="IR166" s="407"/>
      <c r="IS166" s="407"/>
      <c r="IT166" s="407"/>
    </row>
    <row r="167" s="405" customFormat="1" spans="240:254">
      <c r="IF167" s="407"/>
      <c r="IG167" s="407"/>
      <c r="IH167" s="407"/>
      <c r="II167" s="407"/>
      <c r="IJ167" s="407"/>
      <c r="IK167" s="407"/>
      <c r="IL167" s="407"/>
      <c r="IM167" s="407"/>
      <c r="IN167" s="407"/>
      <c r="IO167" s="407"/>
      <c r="IP167" s="407"/>
      <c r="IQ167" s="407"/>
      <c r="IR167" s="407"/>
      <c r="IS167" s="407"/>
      <c r="IT167" s="407"/>
    </row>
    <row r="168" s="405" customFormat="1" spans="240:254">
      <c r="IF168" s="407"/>
      <c r="IG168" s="407"/>
      <c r="IH168" s="407"/>
      <c r="II168" s="407"/>
      <c r="IJ168" s="407"/>
      <c r="IK168" s="407"/>
      <c r="IL168" s="407"/>
      <c r="IM168" s="407"/>
      <c r="IN168" s="407"/>
      <c r="IO168" s="407"/>
      <c r="IP168" s="407"/>
      <c r="IQ168" s="407"/>
      <c r="IR168" s="407"/>
      <c r="IS168" s="407"/>
      <c r="IT168" s="407"/>
    </row>
    <row r="169" s="405" customFormat="1" spans="240:254">
      <c r="IF169" s="407"/>
      <c r="IG169" s="407"/>
      <c r="IH169" s="407"/>
      <c r="II169" s="407"/>
      <c r="IJ169" s="407"/>
      <c r="IK169" s="407"/>
      <c r="IL169" s="407"/>
      <c r="IM169" s="407"/>
      <c r="IN169" s="407"/>
      <c r="IO169" s="407"/>
      <c r="IP169" s="407"/>
      <c r="IQ169" s="407"/>
      <c r="IR169" s="407"/>
      <c r="IS169" s="407"/>
      <c r="IT169" s="407"/>
    </row>
    <row r="170" s="405" customFormat="1" spans="240:254">
      <c r="IF170" s="407"/>
      <c r="IG170" s="407"/>
      <c r="IH170" s="407"/>
      <c r="II170" s="407"/>
      <c r="IJ170" s="407"/>
      <c r="IK170" s="407"/>
      <c r="IL170" s="407"/>
      <c r="IM170" s="407"/>
      <c r="IN170" s="407"/>
      <c r="IO170" s="407"/>
      <c r="IP170" s="407"/>
      <c r="IQ170" s="407"/>
      <c r="IR170" s="407"/>
      <c r="IS170" s="407"/>
      <c r="IT170" s="407"/>
    </row>
    <row r="171" s="405" customFormat="1" spans="240:254">
      <c r="IF171" s="407"/>
      <c r="IG171" s="407"/>
      <c r="IH171" s="407"/>
      <c r="II171" s="407"/>
      <c r="IJ171" s="407"/>
      <c r="IK171" s="407"/>
      <c r="IL171" s="407"/>
      <c r="IM171" s="407"/>
      <c r="IN171" s="407"/>
      <c r="IO171" s="407"/>
      <c r="IP171" s="407"/>
      <c r="IQ171" s="407"/>
      <c r="IR171" s="407"/>
      <c r="IS171" s="407"/>
      <c r="IT171" s="407"/>
    </row>
    <row r="172" s="405" customFormat="1" spans="240:254">
      <c r="IF172" s="407"/>
      <c r="IG172" s="407"/>
      <c r="IH172" s="407"/>
      <c r="II172" s="407"/>
      <c r="IJ172" s="407"/>
      <c r="IK172" s="407"/>
      <c r="IL172" s="407"/>
      <c r="IM172" s="407"/>
      <c r="IN172" s="407"/>
      <c r="IO172" s="407"/>
      <c r="IP172" s="407"/>
      <c r="IQ172" s="407"/>
      <c r="IR172" s="407"/>
      <c r="IS172" s="407"/>
      <c r="IT172" s="407"/>
    </row>
    <row r="173" s="405" customFormat="1" spans="240:254">
      <c r="IF173" s="407"/>
      <c r="IG173" s="407"/>
      <c r="IH173" s="407"/>
      <c r="II173" s="407"/>
      <c r="IJ173" s="407"/>
      <c r="IK173" s="407"/>
      <c r="IL173" s="407"/>
      <c r="IM173" s="407"/>
      <c r="IN173" s="407"/>
      <c r="IO173" s="407"/>
      <c r="IP173" s="407"/>
      <c r="IQ173" s="407"/>
      <c r="IR173" s="407"/>
      <c r="IS173" s="407"/>
      <c r="IT173" s="407"/>
    </row>
    <row r="174" s="405" customFormat="1" spans="240:254">
      <c r="IF174" s="407"/>
      <c r="IG174" s="407"/>
      <c r="IH174" s="407"/>
      <c r="II174" s="407"/>
      <c r="IJ174" s="407"/>
      <c r="IK174" s="407"/>
      <c r="IL174" s="407"/>
      <c r="IM174" s="407"/>
      <c r="IN174" s="407"/>
      <c r="IO174" s="407"/>
      <c r="IP174" s="407"/>
      <c r="IQ174" s="407"/>
      <c r="IR174" s="407"/>
      <c r="IS174" s="407"/>
      <c r="IT174" s="407"/>
    </row>
    <row r="175" s="405" customFormat="1" spans="240:254">
      <c r="IF175" s="407"/>
      <c r="IG175" s="407"/>
      <c r="IH175" s="407"/>
      <c r="II175" s="407"/>
      <c r="IJ175" s="407"/>
      <c r="IK175" s="407"/>
      <c r="IL175" s="407"/>
      <c r="IM175" s="407"/>
      <c r="IN175" s="407"/>
      <c r="IO175" s="407"/>
      <c r="IP175" s="407"/>
      <c r="IQ175" s="407"/>
      <c r="IR175" s="407"/>
      <c r="IS175" s="407"/>
      <c r="IT175" s="407"/>
    </row>
  </sheetData>
  <mergeCells count="2">
    <mergeCell ref="A2:D2"/>
    <mergeCell ref="A15:D15"/>
  </mergeCells>
  <printOptions horizontalCentered="1"/>
  <pageMargins left="0.393055555555556" right="0.393055555555556" top="0.393055555555556" bottom="0.393055555555556" header="0.5" footer="0.5"/>
  <pageSetup paperSize="9" orientation="portrait" horizontalDpi="600"/>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77"/>
  <sheetViews>
    <sheetView showZeros="0" workbookViewId="0">
      <selection activeCell="B8" sqref="B8"/>
    </sheetView>
  </sheetViews>
  <sheetFormatPr defaultColWidth="10" defaultRowHeight="14.25"/>
  <cols>
    <col min="1" max="1" width="55.0761904761905" style="405" customWidth="1"/>
    <col min="2" max="4" width="15.0761904761905" style="405" customWidth="1"/>
    <col min="5" max="242" width="10" style="405"/>
    <col min="243" max="256" width="10" style="407"/>
  </cols>
  <sheetData>
    <row r="1" s="399" customFormat="1" ht="17.25" customHeight="1" spans="1:256">
      <c r="A1" s="408" t="s">
        <v>1300</v>
      </c>
      <c r="B1" s="408"/>
      <c r="C1" s="408"/>
      <c r="D1" s="408"/>
    </row>
    <row r="2" s="400" customFormat="1" ht="27.75" customHeight="1" spans="1:256">
      <c r="A2" s="409" t="s">
        <v>1301</v>
      </c>
      <c r="B2" s="409"/>
      <c r="C2" s="409"/>
      <c r="D2" s="409"/>
    </row>
    <row r="3" s="401" customFormat="1" ht="22" customHeight="1" spans="1:256">
      <c r="A3" s="410"/>
      <c r="B3" s="410"/>
      <c r="C3" s="410"/>
      <c r="D3" s="411" t="s">
        <v>285</v>
      </c>
    </row>
    <row r="4" s="402" customFormat="1" ht="36" customHeight="1" spans="1:256">
      <c r="A4" s="205" t="s">
        <v>365</v>
      </c>
      <c r="B4" s="412" t="s">
        <v>431</v>
      </c>
      <c r="C4" s="353" t="s">
        <v>1292</v>
      </c>
      <c r="D4" s="353" t="s">
        <v>454</v>
      </c>
    </row>
    <row r="5" s="217" customFormat="1" ht="36" customHeight="1" spans="1:256">
      <c r="A5" s="413" t="s">
        <v>1274</v>
      </c>
      <c r="B5" s="413"/>
      <c r="C5" s="413"/>
      <c r="D5" s="413"/>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c r="BT5" s="219"/>
      <c r="BU5" s="219"/>
      <c r="BV5" s="219"/>
      <c r="BW5" s="219"/>
      <c r="BX5" s="219"/>
      <c r="BY5" s="219"/>
      <c r="BZ5" s="219"/>
      <c r="CA5" s="219"/>
      <c r="CB5" s="219"/>
      <c r="CC5" s="219"/>
      <c r="CD5" s="219"/>
      <c r="CE5" s="219"/>
      <c r="CF5" s="219"/>
      <c r="CG5" s="219"/>
      <c r="CH5" s="219"/>
      <c r="CI5" s="219"/>
      <c r="CJ5" s="219"/>
      <c r="CK5" s="219"/>
      <c r="CL5" s="219"/>
      <c r="CM5" s="219"/>
      <c r="CN5" s="219"/>
      <c r="CO5" s="219"/>
      <c r="CP5" s="219"/>
      <c r="CQ5" s="219"/>
      <c r="CR5" s="219"/>
      <c r="CS5" s="219"/>
      <c r="CT5" s="219"/>
      <c r="CU5" s="219"/>
      <c r="CV5" s="219"/>
      <c r="CW5" s="219"/>
      <c r="CX5" s="219"/>
      <c r="CY5" s="219"/>
      <c r="CZ5" s="219"/>
      <c r="DA5" s="219"/>
      <c r="DB5" s="219"/>
      <c r="DC5" s="219"/>
      <c r="DD5" s="219"/>
      <c r="DE5" s="219"/>
      <c r="DF5" s="219"/>
      <c r="DG5" s="219"/>
      <c r="DH5" s="219"/>
      <c r="DI5" s="219"/>
      <c r="DJ5" s="219"/>
      <c r="DK5" s="219"/>
      <c r="DL5" s="219"/>
      <c r="DM5" s="219"/>
      <c r="DN5" s="219"/>
      <c r="DO5" s="219"/>
      <c r="DP5" s="219"/>
      <c r="DQ5" s="219"/>
      <c r="DR5" s="219"/>
      <c r="DS5" s="219"/>
      <c r="DT5" s="219"/>
      <c r="DU5" s="219"/>
      <c r="DV5" s="219"/>
      <c r="DW5" s="219"/>
      <c r="DX5" s="219"/>
      <c r="DY5" s="219"/>
      <c r="DZ5" s="219"/>
      <c r="EA5" s="219"/>
      <c r="EB5" s="219"/>
      <c r="EC5" s="219"/>
      <c r="ED5" s="219"/>
      <c r="EE5" s="219"/>
      <c r="EF5" s="219"/>
      <c r="EG5" s="219"/>
      <c r="EH5" s="219"/>
      <c r="EI5" s="219"/>
      <c r="EJ5" s="219"/>
      <c r="EK5" s="219"/>
      <c r="EL5" s="219"/>
      <c r="EM5" s="219"/>
      <c r="EN5" s="219"/>
      <c r="EO5" s="219"/>
      <c r="EP5" s="219"/>
      <c r="EQ5" s="219"/>
      <c r="ER5" s="219"/>
      <c r="ES5" s="219"/>
      <c r="ET5" s="219"/>
      <c r="EU5" s="219"/>
      <c r="EV5" s="219"/>
      <c r="EW5" s="219"/>
      <c r="EX5" s="219"/>
      <c r="EY5" s="219"/>
      <c r="EZ5" s="219"/>
      <c r="FA5" s="219"/>
      <c r="FB5" s="219"/>
      <c r="FC5" s="219"/>
      <c r="FD5" s="219"/>
      <c r="FE5" s="219"/>
      <c r="FF5" s="219"/>
      <c r="FG5" s="219"/>
      <c r="FH5" s="219"/>
      <c r="FI5" s="219"/>
      <c r="FJ5" s="219"/>
      <c r="FK5" s="219"/>
      <c r="FL5" s="219"/>
      <c r="FM5" s="219"/>
      <c r="FN5" s="219"/>
      <c r="FO5" s="219"/>
      <c r="FP5" s="219"/>
      <c r="FQ5" s="219"/>
      <c r="FR5" s="219"/>
      <c r="FS5" s="219"/>
      <c r="FT5" s="219"/>
      <c r="FU5" s="219"/>
      <c r="FV5" s="219"/>
      <c r="FW5" s="219"/>
      <c r="FX5" s="219"/>
      <c r="FY5" s="219"/>
      <c r="FZ5" s="219"/>
      <c r="GA5" s="219"/>
      <c r="GB5" s="219"/>
      <c r="GC5" s="219"/>
      <c r="GD5" s="219"/>
      <c r="GE5" s="219"/>
      <c r="GF5" s="219"/>
      <c r="GG5" s="219"/>
      <c r="GH5" s="219"/>
      <c r="GI5" s="219"/>
      <c r="GJ5" s="219"/>
      <c r="GK5" s="219"/>
      <c r="GL5" s="219"/>
      <c r="GM5" s="219"/>
      <c r="GN5" s="219"/>
      <c r="GO5" s="219"/>
      <c r="GP5" s="219"/>
      <c r="GQ5" s="219"/>
      <c r="GR5" s="219"/>
      <c r="GS5" s="219"/>
      <c r="GT5" s="219"/>
      <c r="GU5" s="219"/>
      <c r="GV5" s="219"/>
      <c r="GW5" s="219"/>
      <c r="GX5" s="219"/>
      <c r="GY5" s="219"/>
      <c r="GZ5" s="219"/>
      <c r="HA5" s="219"/>
      <c r="HB5" s="219"/>
      <c r="HC5" s="219"/>
      <c r="HD5" s="219"/>
      <c r="HE5" s="219"/>
      <c r="HF5" s="219"/>
      <c r="HG5" s="219"/>
      <c r="HH5" s="219"/>
      <c r="HI5" s="219"/>
      <c r="HJ5" s="219"/>
      <c r="HK5" s="219"/>
      <c r="HL5" s="219"/>
      <c r="HM5" s="219"/>
      <c r="HN5" s="219"/>
      <c r="HO5" s="219"/>
      <c r="HP5" s="219"/>
      <c r="HQ5" s="219"/>
      <c r="HR5" s="219"/>
      <c r="HS5" s="219"/>
      <c r="HT5" s="219"/>
      <c r="HU5" s="219"/>
      <c r="HV5" s="219"/>
      <c r="HW5" s="219"/>
      <c r="HX5" s="219"/>
      <c r="HY5" s="219"/>
      <c r="HZ5" s="219"/>
      <c r="IA5" s="219"/>
      <c r="IB5" s="219"/>
      <c r="IC5" s="219"/>
      <c r="ID5" s="219"/>
      <c r="IE5" s="219"/>
      <c r="IF5" s="219"/>
      <c r="IG5" s="219"/>
      <c r="IH5" s="219"/>
      <c r="II5" s="414"/>
      <c r="IJ5" s="414"/>
      <c r="IK5" s="414"/>
      <c r="IL5" s="414"/>
      <c r="IM5" s="414"/>
      <c r="IN5" s="414"/>
      <c r="IO5" s="414"/>
      <c r="IP5" s="414"/>
      <c r="IQ5" s="414"/>
      <c r="IR5" s="414"/>
      <c r="IS5" s="414"/>
      <c r="IT5" s="414"/>
      <c r="IU5" s="414"/>
      <c r="IV5" s="414"/>
    </row>
    <row r="6" s="221" customFormat="1" ht="36" customHeight="1" spans="1:256">
      <c r="A6" s="415" t="s">
        <v>1275</v>
      </c>
      <c r="B6" s="416">
        <v>34</v>
      </c>
      <c r="C6" s="415">
        <v>0</v>
      </c>
      <c r="D6" s="415"/>
    </row>
    <row r="7" s="221" customFormat="1" ht="36" customHeight="1" spans="1:256">
      <c r="A7" s="415" t="s">
        <v>1276</v>
      </c>
      <c r="B7" s="415"/>
      <c r="C7" s="415"/>
      <c r="D7" s="415"/>
    </row>
    <row r="8" s="403" customFormat="1" ht="36" customHeight="1" spans="1:256">
      <c r="A8" s="417" t="s">
        <v>1277</v>
      </c>
      <c r="B8" s="417"/>
      <c r="C8" s="417"/>
      <c r="D8" s="417"/>
    </row>
    <row r="9" s="221" customFormat="1" ht="36" customHeight="1" spans="1:256">
      <c r="A9" s="415" t="s">
        <v>1278</v>
      </c>
      <c r="B9" s="415"/>
      <c r="C9" s="415"/>
      <c r="D9" s="415"/>
    </row>
    <row r="10" s="404" customFormat="1" ht="36" customHeight="1" spans="1:256">
      <c r="A10" s="369" t="s">
        <v>353</v>
      </c>
      <c r="B10" s="369">
        <v>34</v>
      </c>
      <c r="C10" s="369">
        <v>0</v>
      </c>
      <c r="D10" s="369"/>
      <c r="E10" s="221"/>
      <c r="F10" s="221"/>
      <c r="G10" s="221"/>
      <c r="H10" s="221"/>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c r="AR10" s="221"/>
      <c r="AS10" s="221"/>
      <c r="AT10" s="221"/>
      <c r="AU10" s="221"/>
      <c r="AV10" s="221"/>
      <c r="AW10" s="221"/>
      <c r="AX10" s="221"/>
      <c r="AY10" s="221"/>
      <c r="AZ10" s="221"/>
      <c r="BA10" s="221"/>
      <c r="BB10" s="221"/>
      <c r="BC10" s="221"/>
      <c r="BD10" s="221"/>
      <c r="BE10" s="221"/>
      <c r="BF10" s="221"/>
      <c r="BG10" s="221"/>
      <c r="BH10" s="221"/>
      <c r="BI10" s="221"/>
      <c r="BJ10" s="221"/>
      <c r="BK10" s="221"/>
      <c r="BL10" s="221"/>
      <c r="BM10" s="221"/>
      <c r="BN10" s="221"/>
      <c r="BO10" s="221"/>
      <c r="BP10" s="221"/>
      <c r="BQ10" s="221"/>
      <c r="BR10" s="221"/>
      <c r="BS10" s="221"/>
      <c r="BT10" s="221"/>
      <c r="BU10" s="221"/>
      <c r="BV10" s="221"/>
      <c r="BW10" s="221"/>
      <c r="BX10" s="221"/>
      <c r="BY10" s="221"/>
      <c r="BZ10" s="221"/>
      <c r="CA10" s="221"/>
      <c r="CB10" s="221"/>
      <c r="CC10" s="221"/>
      <c r="CD10" s="221"/>
      <c r="CE10" s="221"/>
      <c r="CF10" s="221"/>
      <c r="CG10" s="221"/>
      <c r="CH10" s="221"/>
      <c r="CI10" s="221"/>
      <c r="CJ10" s="221"/>
      <c r="CK10" s="221"/>
      <c r="CL10" s="221"/>
      <c r="CM10" s="221"/>
      <c r="CN10" s="221"/>
      <c r="CO10" s="221"/>
      <c r="CP10" s="221"/>
      <c r="CQ10" s="221"/>
      <c r="CR10" s="221"/>
      <c r="CS10" s="221"/>
      <c r="CT10" s="221"/>
      <c r="CU10" s="221"/>
      <c r="CV10" s="221"/>
      <c r="CW10" s="221"/>
      <c r="CX10" s="221"/>
      <c r="CY10" s="221"/>
      <c r="CZ10" s="221"/>
      <c r="DA10" s="221"/>
      <c r="DB10" s="221"/>
      <c r="DC10" s="221"/>
      <c r="DD10" s="221"/>
      <c r="DE10" s="221"/>
      <c r="DF10" s="221"/>
      <c r="DG10" s="221"/>
      <c r="DH10" s="221"/>
      <c r="DI10" s="221"/>
      <c r="DJ10" s="221"/>
      <c r="DK10" s="221"/>
      <c r="DL10" s="221"/>
      <c r="DM10" s="221"/>
      <c r="DN10" s="221"/>
      <c r="DO10" s="221"/>
      <c r="DP10" s="221"/>
      <c r="DQ10" s="221"/>
      <c r="DR10" s="221"/>
      <c r="DS10" s="221"/>
      <c r="DT10" s="221"/>
      <c r="DU10" s="221"/>
      <c r="DV10" s="221"/>
      <c r="DW10" s="221"/>
      <c r="DX10" s="221"/>
      <c r="DY10" s="221"/>
      <c r="DZ10" s="221"/>
      <c r="EA10" s="221"/>
      <c r="EB10" s="221"/>
      <c r="EC10" s="221"/>
      <c r="ED10" s="221"/>
      <c r="EE10" s="221"/>
      <c r="EF10" s="221"/>
      <c r="EG10" s="221"/>
      <c r="EH10" s="221"/>
      <c r="EI10" s="221"/>
      <c r="EJ10" s="221"/>
      <c r="EK10" s="221"/>
      <c r="EL10" s="221"/>
      <c r="EM10" s="221"/>
      <c r="EN10" s="221"/>
      <c r="EO10" s="221"/>
      <c r="EP10" s="221"/>
      <c r="EQ10" s="221"/>
      <c r="ER10" s="221"/>
      <c r="ES10" s="221"/>
      <c r="ET10" s="221"/>
      <c r="EU10" s="221"/>
      <c r="EV10" s="221"/>
      <c r="EW10" s="221"/>
      <c r="EX10" s="221"/>
      <c r="EY10" s="221"/>
      <c r="EZ10" s="221"/>
      <c r="FA10" s="221"/>
      <c r="FB10" s="221"/>
      <c r="FC10" s="221"/>
      <c r="FD10" s="221"/>
      <c r="FE10" s="221"/>
      <c r="FF10" s="221"/>
      <c r="FG10" s="221"/>
      <c r="FH10" s="221"/>
      <c r="FI10" s="221"/>
      <c r="FJ10" s="221"/>
      <c r="FK10" s="221"/>
      <c r="FL10" s="221"/>
      <c r="FM10" s="221"/>
      <c r="FN10" s="221"/>
      <c r="FO10" s="221"/>
      <c r="FP10" s="221"/>
      <c r="FQ10" s="221"/>
      <c r="FR10" s="221"/>
      <c r="FS10" s="221"/>
      <c r="FT10" s="221"/>
      <c r="FU10" s="221"/>
      <c r="FV10" s="221"/>
      <c r="FW10" s="221"/>
      <c r="FX10" s="221"/>
      <c r="FY10" s="221"/>
      <c r="FZ10" s="221"/>
      <c r="GA10" s="221"/>
      <c r="GB10" s="221"/>
      <c r="GC10" s="221"/>
      <c r="GD10" s="221"/>
      <c r="GE10" s="221"/>
      <c r="GF10" s="221"/>
      <c r="GG10" s="221"/>
      <c r="GH10" s="221"/>
      <c r="GI10" s="221"/>
      <c r="GJ10" s="221"/>
      <c r="GK10" s="221"/>
      <c r="GL10" s="221"/>
      <c r="GM10" s="221"/>
      <c r="GN10" s="221"/>
      <c r="GO10" s="221"/>
      <c r="GP10" s="221"/>
      <c r="GQ10" s="221"/>
      <c r="GR10" s="221"/>
      <c r="GS10" s="221"/>
      <c r="GT10" s="221"/>
      <c r="GU10" s="221"/>
      <c r="GV10" s="221"/>
      <c r="GW10" s="221"/>
      <c r="GX10" s="221"/>
      <c r="GY10" s="221"/>
      <c r="GZ10" s="221"/>
      <c r="HA10" s="221"/>
      <c r="HB10" s="221"/>
      <c r="HC10" s="221"/>
      <c r="HD10" s="221"/>
      <c r="HE10" s="221"/>
      <c r="HF10" s="221"/>
      <c r="HG10" s="221"/>
      <c r="HH10" s="221"/>
      <c r="HI10" s="221"/>
      <c r="HJ10" s="221"/>
      <c r="HK10" s="221"/>
      <c r="HL10" s="221"/>
      <c r="HM10" s="221"/>
      <c r="HN10" s="221"/>
      <c r="HO10" s="221"/>
      <c r="HP10" s="221"/>
      <c r="HQ10" s="221"/>
      <c r="HR10" s="221"/>
      <c r="HS10" s="221"/>
      <c r="HT10" s="221"/>
      <c r="HU10" s="221"/>
      <c r="HV10" s="221"/>
      <c r="HW10" s="221"/>
      <c r="HX10" s="221"/>
      <c r="HY10" s="221"/>
      <c r="HZ10" s="221"/>
      <c r="IA10" s="221"/>
      <c r="IB10" s="221"/>
      <c r="IC10" s="221"/>
      <c r="ID10" s="221"/>
      <c r="IE10" s="221"/>
      <c r="IF10" s="221"/>
      <c r="IG10" s="221"/>
      <c r="IH10" s="221"/>
    </row>
    <row r="11" s="219" customFormat="1" ht="36" customHeight="1" spans="1:256">
      <c r="A11" s="418" t="s">
        <v>354</v>
      </c>
      <c r="B11" s="369"/>
      <c r="C11" s="369"/>
      <c r="D11" s="418"/>
      <c r="II11" s="414"/>
      <c r="IJ11" s="414"/>
      <c r="IK11" s="414"/>
      <c r="IL11" s="414"/>
      <c r="IM11" s="414"/>
      <c r="IN11" s="414"/>
      <c r="IO11" s="414"/>
      <c r="IP11" s="414"/>
      <c r="IQ11" s="414"/>
      <c r="IR11" s="414"/>
      <c r="IS11" s="414"/>
      <c r="IT11" s="414"/>
      <c r="IU11" s="414"/>
      <c r="IV11" s="414"/>
    </row>
    <row r="12" s="405" customFormat="1" ht="36" customHeight="1" spans="1:256">
      <c r="A12" s="415" t="s">
        <v>360</v>
      </c>
      <c r="B12" s="416"/>
      <c r="C12" s="416"/>
      <c r="D12" s="415"/>
      <c r="II12" s="407"/>
      <c r="IJ12" s="407"/>
      <c r="IK12" s="407"/>
      <c r="IL12" s="407"/>
      <c r="IM12" s="407"/>
      <c r="IN12" s="407"/>
      <c r="IO12" s="407"/>
      <c r="IP12" s="407"/>
      <c r="IQ12" s="407"/>
      <c r="IR12" s="407"/>
      <c r="IS12" s="407"/>
      <c r="IT12" s="407"/>
      <c r="IU12" s="407"/>
      <c r="IV12" s="407"/>
    </row>
    <row r="13" s="405" customFormat="1" ht="36" customHeight="1" spans="1:256">
      <c r="A13" s="415" t="s">
        <v>467</v>
      </c>
      <c r="B13" s="416"/>
      <c r="C13" s="416"/>
      <c r="D13" s="415"/>
      <c r="II13" s="407"/>
      <c r="IJ13" s="407"/>
      <c r="IK13" s="407"/>
      <c r="IL13" s="407"/>
      <c r="IM13" s="407"/>
      <c r="IN13" s="407"/>
      <c r="IO13" s="407"/>
      <c r="IP13" s="407"/>
      <c r="IQ13" s="407"/>
      <c r="IR13" s="407"/>
      <c r="IS13" s="407"/>
      <c r="IT13" s="407"/>
      <c r="IU13" s="407"/>
      <c r="IV13" s="407"/>
    </row>
    <row r="14" s="406" customFormat="1" ht="36" customHeight="1" spans="1:256">
      <c r="A14" s="415" t="s">
        <v>361</v>
      </c>
      <c r="B14" s="416"/>
      <c r="C14" s="416"/>
      <c r="D14" s="415"/>
      <c r="E14" s="419"/>
      <c r="F14" s="419"/>
      <c r="G14" s="419"/>
      <c r="H14" s="419"/>
      <c r="I14" s="419"/>
      <c r="J14" s="419"/>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19"/>
      <c r="BT14" s="419"/>
      <c r="BU14" s="419"/>
      <c r="BV14" s="419"/>
      <c r="BW14" s="419"/>
      <c r="BX14" s="419"/>
      <c r="BY14" s="419"/>
      <c r="BZ14" s="419"/>
      <c r="CA14" s="419"/>
      <c r="CB14" s="419"/>
      <c r="CC14" s="419"/>
      <c r="CD14" s="419"/>
      <c r="CE14" s="419"/>
      <c r="CF14" s="419"/>
      <c r="CG14" s="419"/>
      <c r="CH14" s="419"/>
      <c r="CI14" s="419"/>
      <c r="CJ14" s="419"/>
      <c r="CK14" s="419"/>
      <c r="CL14" s="419"/>
      <c r="CM14" s="419"/>
      <c r="CN14" s="419"/>
      <c r="CO14" s="419"/>
      <c r="CP14" s="419"/>
      <c r="CQ14" s="419"/>
      <c r="CR14" s="419"/>
      <c r="CS14" s="419"/>
      <c r="CT14" s="419"/>
      <c r="CU14" s="419"/>
      <c r="CV14" s="419"/>
      <c r="CW14" s="419"/>
      <c r="CX14" s="419"/>
      <c r="CY14" s="419"/>
      <c r="CZ14" s="419"/>
      <c r="DA14" s="419"/>
      <c r="DB14" s="419"/>
      <c r="DC14" s="419"/>
      <c r="DD14" s="419"/>
      <c r="DE14" s="419"/>
      <c r="DF14" s="419"/>
      <c r="DG14" s="419"/>
      <c r="DH14" s="419"/>
      <c r="DI14" s="419"/>
      <c r="DJ14" s="419"/>
      <c r="DK14" s="419"/>
      <c r="DL14" s="419"/>
      <c r="DM14" s="419"/>
      <c r="DN14" s="419"/>
      <c r="DO14" s="419"/>
      <c r="DP14" s="419"/>
      <c r="DQ14" s="419"/>
      <c r="DR14" s="419"/>
      <c r="DS14" s="419"/>
      <c r="DT14" s="419"/>
      <c r="DU14" s="419"/>
      <c r="DV14" s="419"/>
      <c r="DW14" s="419"/>
      <c r="DX14" s="419"/>
      <c r="DY14" s="419"/>
      <c r="DZ14" s="419"/>
      <c r="EA14" s="419"/>
      <c r="EB14" s="419"/>
      <c r="EC14" s="419"/>
      <c r="ED14" s="419"/>
      <c r="EE14" s="419"/>
      <c r="EF14" s="419"/>
      <c r="EG14" s="419"/>
      <c r="EH14" s="419"/>
      <c r="EI14" s="419"/>
      <c r="EJ14" s="419"/>
      <c r="EK14" s="419"/>
      <c r="EL14" s="419"/>
      <c r="EM14" s="419"/>
      <c r="EN14" s="419"/>
      <c r="EO14" s="419"/>
      <c r="EP14" s="419"/>
      <c r="EQ14" s="419"/>
      <c r="ER14" s="419"/>
      <c r="ES14" s="419"/>
      <c r="ET14" s="419"/>
      <c r="EU14" s="419"/>
      <c r="EV14" s="419"/>
      <c r="EW14" s="419"/>
      <c r="EX14" s="419"/>
      <c r="EY14" s="419"/>
      <c r="EZ14" s="419"/>
      <c r="FA14" s="419"/>
      <c r="FB14" s="419"/>
      <c r="FC14" s="419"/>
      <c r="FD14" s="419"/>
      <c r="FE14" s="419"/>
      <c r="FF14" s="419"/>
      <c r="FG14" s="419"/>
      <c r="FH14" s="419"/>
      <c r="FI14" s="419"/>
      <c r="FJ14" s="419"/>
      <c r="FK14" s="419"/>
      <c r="FL14" s="419"/>
      <c r="FM14" s="419"/>
      <c r="FN14" s="419"/>
      <c r="FO14" s="419"/>
      <c r="FP14" s="419"/>
      <c r="FQ14" s="419"/>
      <c r="FR14" s="419"/>
      <c r="FS14" s="419"/>
      <c r="FT14" s="419"/>
      <c r="FU14" s="419"/>
      <c r="FV14" s="419"/>
      <c r="FW14" s="419"/>
      <c r="FX14" s="419"/>
      <c r="FY14" s="419"/>
      <c r="FZ14" s="419"/>
      <c r="GA14" s="419"/>
      <c r="GB14" s="419"/>
      <c r="GC14" s="419"/>
      <c r="GD14" s="419"/>
      <c r="GE14" s="419"/>
      <c r="GF14" s="419"/>
      <c r="GG14" s="419"/>
      <c r="GH14" s="419"/>
      <c r="GI14" s="419"/>
      <c r="GJ14" s="419"/>
      <c r="GK14" s="419"/>
      <c r="GL14" s="419"/>
      <c r="GM14" s="419"/>
      <c r="GN14" s="419"/>
      <c r="GO14" s="419"/>
      <c r="GP14" s="419"/>
      <c r="GQ14" s="419"/>
      <c r="GR14" s="419"/>
      <c r="GS14" s="419"/>
      <c r="GT14" s="419"/>
      <c r="GU14" s="419"/>
      <c r="GV14" s="419"/>
      <c r="GW14" s="419"/>
      <c r="GX14" s="419"/>
      <c r="GY14" s="419"/>
      <c r="GZ14" s="419"/>
      <c r="HA14" s="419"/>
      <c r="HB14" s="419"/>
      <c r="HC14" s="419"/>
      <c r="HD14" s="419"/>
      <c r="HE14" s="419"/>
      <c r="HF14" s="419"/>
      <c r="HG14" s="419"/>
      <c r="HH14" s="419"/>
      <c r="HI14" s="419"/>
      <c r="HJ14" s="419"/>
      <c r="HK14" s="419"/>
      <c r="HL14" s="419"/>
      <c r="HM14" s="419"/>
      <c r="HN14" s="419"/>
      <c r="HO14" s="419"/>
      <c r="HP14" s="419"/>
      <c r="HQ14" s="419"/>
      <c r="HR14" s="419"/>
      <c r="HS14" s="419"/>
      <c r="HT14" s="419"/>
      <c r="HU14" s="419"/>
      <c r="HV14" s="419"/>
      <c r="HW14" s="419"/>
      <c r="HX14" s="419"/>
      <c r="HY14" s="419"/>
      <c r="HZ14" s="419"/>
      <c r="IA14" s="419"/>
      <c r="IB14" s="419"/>
      <c r="IC14" s="419"/>
      <c r="ID14" s="419"/>
      <c r="IE14" s="419"/>
      <c r="IF14" s="419"/>
      <c r="IG14" s="419"/>
      <c r="IH14" s="419"/>
    </row>
    <row r="15" s="406" customFormat="1" ht="36" customHeight="1" spans="1:256">
      <c r="A15" s="420" t="s">
        <v>362</v>
      </c>
      <c r="B15" s="420"/>
      <c r="C15" s="420"/>
      <c r="D15" s="420"/>
      <c r="E15" s="419"/>
      <c r="F15" s="419"/>
      <c r="G15" s="419"/>
      <c r="H15" s="419"/>
      <c r="I15" s="419"/>
      <c r="J15" s="419"/>
      <c r="K15" s="419"/>
      <c r="L15" s="419"/>
      <c r="M15" s="419"/>
      <c r="N15" s="419"/>
      <c r="O15" s="419"/>
      <c r="P15" s="419"/>
      <c r="Q15" s="419"/>
      <c r="R15" s="419"/>
      <c r="S15" s="419"/>
      <c r="T15" s="419"/>
      <c r="U15" s="419"/>
      <c r="V15" s="419"/>
      <c r="W15" s="419"/>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19"/>
      <c r="BT15" s="419"/>
      <c r="BU15" s="419"/>
      <c r="BV15" s="419"/>
      <c r="BW15" s="419"/>
      <c r="BX15" s="419"/>
      <c r="BY15" s="419"/>
      <c r="BZ15" s="419"/>
      <c r="CA15" s="419"/>
      <c r="CB15" s="419"/>
      <c r="CC15" s="419"/>
      <c r="CD15" s="419"/>
      <c r="CE15" s="419"/>
      <c r="CF15" s="419"/>
      <c r="CG15" s="419"/>
      <c r="CH15" s="419"/>
      <c r="CI15" s="419"/>
      <c r="CJ15" s="419"/>
      <c r="CK15" s="419"/>
      <c r="CL15" s="419"/>
      <c r="CM15" s="419"/>
      <c r="CN15" s="419"/>
      <c r="CO15" s="419"/>
      <c r="CP15" s="419"/>
      <c r="CQ15" s="419"/>
      <c r="CR15" s="419"/>
      <c r="CS15" s="419"/>
      <c r="CT15" s="419"/>
      <c r="CU15" s="419"/>
      <c r="CV15" s="419"/>
      <c r="CW15" s="419"/>
      <c r="CX15" s="419"/>
      <c r="CY15" s="419"/>
      <c r="CZ15" s="419"/>
      <c r="DA15" s="419"/>
      <c r="DB15" s="419"/>
      <c r="DC15" s="419"/>
      <c r="DD15" s="419"/>
      <c r="DE15" s="419"/>
      <c r="DF15" s="419"/>
      <c r="DG15" s="419"/>
      <c r="DH15" s="419"/>
      <c r="DI15" s="419"/>
      <c r="DJ15" s="419"/>
      <c r="DK15" s="419"/>
      <c r="DL15" s="419"/>
      <c r="DM15" s="419"/>
      <c r="DN15" s="419"/>
      <c r="DO15" s="419"/>
      <c r="DP15" s="419"/>
      <c r="DQ15" s="419"/>
      <c r="DR15" s="419"/>
      <c r="DS15" s="419"/>
      <c r="DT15" s="419"/>
      <c r="DU15" s="419"/>
      <c r="DV15" s="419"/>
      <c r="DW15" s="419"/>
      <c r="DX15" s="419"/>
      <c r="DY15" s="419"/>
      <c r="DZ15" s="419"/>
      <c r="EA15" s="419"/>
      <c r="EB15" s="419"/>
      <c r="EC15" s="419"/>
      <c r="ED15" s="419"/>
      <c r="EE15" s="419"/>
      <c r="EF15" s="419"/>
      <c r="EG15" s="419"/>
      <c r="EH15" s="419"/>
      <c r="EI15" s="419"/>
      <c r="EJ15" s="419"/>
      <c r="EK15" s="419"/>
      <c r="EL15" s="419"/>
      <c r="EM15" s="419"/>
      <c r="EN15" s="419"/>
      <c r="EO15" s="419"/>
      <c r="EP15" s="419"/>
      <c r="EQ15" s="419"/>
      <c r="ER15" s="419"/>
      <c r="ES15" s="419"/>
      <c r="ET15" s="419"/>
      <c r="EU15" s="419"/>
      <c r="EV15" s="419"/>
      <c r="EW15" s="419"/>
      <c r="EX15" s="419"/>
      <c r="EY15" s="419"/>
      <c r="EZ15" s="419"/>
      <c r="FA15" s="419"/>
      <c r="FB15" s="419"/>
      <c r="FC15" s="419"/>
      <c r="FD15" s="419"/>
      <c r="FE15" s="419"/>
      <c r="FF15" s="419"/>
      <c r="FG15" s="419"/>
      <c r="FH15" s="419"/>
      <c r="FI15" s="419"/>
      <c r="FJ15" s="419"/>
      <c r="FK15" s="419"/>
      <c r="FL15" s="419"/>
      <c r="FM15" s="419"/>
      <c r="FN15" s="419"/>
      <c r="FO15" s="419"/>
      <c r="FP15" s="419"/>
      <c r="FQ15" s="419"/>
      <c r="FR15" s="419"/>
      <c r="FS15" s="419"/>
      <c r="FT15" s="419"/>
      <c r="FU15" s="419"/>
      <c r="FV15" s="419"/>
      <c r="FW15" s="419"/>
      <c r="FX15" s="419"/>
      <c r="FY15" s="419"/>
      <c r="FZ15" s="419"/>
      <c r="GA15" s="419"/>
      <c r="GB15" s="419"/>
      <c r="GC15" s="419"/>
      <c r="GD15" s="419"/>
      <c r="GE15" s="419"/>
      <c r="GF15" s="419"/>
      <c r="GG15" s="419"/>
      <c r="GH15" s="419"/>
      <c r="GI15" s="419"/>
      <c r="GJ15" s="419"/>
      <c r="GK15" s="419"/>
      <c r="GL15" s="419"/>
      <c r="GM15" s="419"/>
      <c r="GN15" s="419"/>
      <c r="GO15" s="419"/>
      <c r="GP15" s="419"/>
      <c r="GQ15" s="419"/>
      <c r="GR15" s="419"/>
      <c r="GS15" s="419"/>
      <c r="GT15" s="419"/>
      <c r="GU15" s="419"/>
      <c r="GV15" s="419"/>
      <c r="GW15" s="419"/>
      <c r="GX15" s="419"/>
      <c r="GY15" s="419"/>
      <c r="GZ15" s="419"/>
      <c r="HA15" s="419"/>
      <c r="HB15" s="419"/>
      <c r="HC15" s="419"/>
      <c r="HD15" s="419"/>
      <c r="HE15" s="419"/>
      <c r="HF15" s="419"/>
      <c r="HG15" s="419"/>
      <c r="HH15" s="419"/>
      <c r="HI15" s="419"/>
      <c r="HJ15" s="419"/>
      <c r="HK15" s="419"/>
      <c r="HL15" s="419"/>
      <c r="HM15" s="419"/>
      <c r="HN15" s="419"/>
      <c r="HO15" s="419"/>
      <c r="HP15" s="419"/>
      <c r="HQ15" s="419"/>
      <c r="HR15" s="419"/>
      <c r="HS15" s="419"/>
      <c r="HT15" s="419"/>
      <c r="HU15" s="419"/>
      <c r="HV15" s="419"/>
      <c r="HW15" s="419"/>
      <c r="HX15" s="419"/>
      <c r="HY15" s="419"/>
      <c r="HZ15" s="419"/>
      <c r="IA15" s="419"/>
      <c r="IB15" s="419"/>
      <c r="IC15" s="419"/>
      <c r="ID15" s="419"/>
      <c r="IE15" s="419"/>
      <c r="IF15" s="419"/>
      <c r="IG15" s="419"/>
      <c r="IH15" s="419"/>
    </row>
    <row r="16" s="405" customFormat="1" ht="40" customHeight="1" spans="1:256">
      <c r="A16" s="421" t="s">
        <v>1295</v>
      </c>
      <c r="B16" s="421"/>
      <c r="C16" s="421"/>
      <c r="D16" s="421"/>
      <c r="IH16" s="407"/>
      <c r="II16" s="407"/>
      <c r="IJ16" s="407"/>
      <c r="IK16" s="407"/>
      <c r="IL16" s="407"/>
      <c r="IM16" s="407"/>
      <c r="IN16" s="407"/>
      <c r="IO16" s="407"/>
      <c r="IP16" s="407"/>
      <c r="IQ16" s="407"/>
      <c r="IR16" s="407"/>
      <c r="IS16" s="407"/>
      <c r="IT16" s="407"/>
      <c r="IU16" s="407"/>
      <c r="IV16" s="407"/>
    </row>
    <row r="17" s="405" customFormat="1" ht="24" customHeight="1" spans="243:256">
      <c r="II17" s="407"/>
      <c r="IJ17" s="407"/>
      <c r="IK17" s="407"/>
      <c r="IL17" s="407"/>
      <c r="IM17" s="407"/>
      <c r="IN17" s="407"/>
      <c r="IO17" s="407"/>
      <c r="IP17" s="407"/>
      <c r="IQ17" s="407"/>
      <c r="IR17" s="407"/>
      <c r="IS17" s="407"/>
      <c r="IT17" s="407"/>
      <c r="IU17" s="407"/>
      <c r="IV17" s="407"/>
    </row>
    <row r="18" s="405" customFormat="1" spans="243:256">
      <c r="II18" s="407"/>
      <c r="IJ18" s="407"/>
      <c r="IK18" s="407"/>
      <c r="IL18" s="407"/>
      <c r="IM18" s="407"/>
      <c r="IN18" s="407"/>
      <c r="IO18" s="407"/>
      <c r="IP18" s="407"/>
      <c r="IQ18" s="407"/>
      <c r="IR18" s="407"/>
      <c r="IS18" s="407"/>
      <c r="IT18" s="407"/>
      <c r="IU18" s="407"/>
      <c r="IV18" s="407"/>
    </row>
    <row r="19" s="405" customFormat="1" spans="243:256">
      <c r="II19" s="407"/>
      <c r="IJ19" s="407"/>
      <c r="IK19" s="407"/>
      <c r="IL19" s="407"/>
      <c r="IM19" s="407"/>
      <c r="IN19" s="407"/>
      <c r="IO19" s="407"/>
      <c r="IP19" s="407"/>
      <c r="IQ19" s="407"/>
      <c r="IR19" s="407"/>
      <c r="IS19" s="407"/>
      <c r="IT19" s="407"/>
      <c r="IU19" s="407"/>
      <c r="IV19" s="407"/>
    </row>
    <row r="20" s="405" customFormat="1" spans="243:256">
      <c r="II20" s="407"/>
      <c r="IJ20" s="407"/>
      <c r="IK20" s="407"/>
      <c r="IL20" s="407"/>
      <c r="IM20" s="407"/>
      <c r="IN20" s="407"/>
      <c r="IO20" s="407"/>
      <c r="IP20" s="407"/>
      <c r="IQ20" s="407"/>
      <c r="IR20" s="407"/>
      <c r="IS20" s="407"/>
      <c r="IT20" s="407"/>
      <c r="IU20" s="407"/>
      <c r="IV20" s="407"/>
    </row>
    <row r="21" s="405" customFormat="1" spans="243:256">
      <c r="II21" s="407"/>
      <c r="IJ21" s="407"/>
      <c r="IK21" s="407"/>
      <c r="IL21" s="407"/>
      <c r="IM21" s="407"/>
      <c r="IN21" s="407"/>
      <c r="IO21" s="407"/>
      <c r="IP21" s="407"/>
      <c r="IQ21" s="407"/>
      <c r="IR21" s="407"/>
      <c r="IS21" s="407"/>
      <c r="IT21" s="407"/>
      <c r="IU21" s="407"/>
      <c r="IV21" s="407"/>
    </row>
    <row r="22" s="405" customFormat="1" spans="243:256">
      <c r="II22" s="407"/>
      <c r="IJ22" s="407"/>
      <c r="IK22" s="407"/>
      <c r="IL22" s="407"/>
      <c r="IM22" s="407"/>
      <c r="IN22" s="407"/>
      <c r="IO22" s="407"/>
      <c r="IP22" s="407"/>
      <c r="IQ22" s="407"/>
      <c r="IR22" s="407"/>
      <c r="IS22" s="407"/>
      <c r="IT22" s="407"/>
      <c r="IU22" s="407"/>
      <c r="IV22" s="407"/>
    </row>
    <row r="23" s="405" customFormat="1" spans="243:256">
      <c r="II23" s="407"/>
      <c r="IJ23" s="407"/>
      <c r="IK23" s="407"/>
      <c r="IL23" s="407"/>
      <c r="IM23" s="407"/>
      <c r="IN23" s="407"/>
      <c r="IO23" s="407"/>
      <c r="IP23" s="407"/>
      <c r="IQ23" s="407"/>
      <c r="IR23" s="407"/>
      <c r="IS23" s="407"/>
      <c r="IT23" s="407"/>
      <c r="IU23" s="407"/>
      <c r="IV23" s="407"/>
    </row>
    <row r="24" s="405" customFormat="1" spans="243:256">
      <c r="II24" s="407"/>
      <c r="IJ24" s="407"/>
      <c r="IK24" s="407"/>
      <c r="IL24" s="407"/>
      <c r="IM24" s="407"/>
      <c r="IN24" s="407"/>
      <c r="IO24" s="407"/>
      <c r="IP24" s="407"/>
      <c r="IQ24" s="407"/>
      <c r="IR24" s="407"/>
      <c r="IS24" s="407"/>
      <c r="IT24" s="407"/>
      <c r="IU24" s="407"/>
      <c r="IV24" s="407"/>
    </row>
    <row r="25" s="405" customFormat="1" spans="243:256">
      <c r="II25" s="407"/>
      <c r="IJ25" s="407"/>
      <c r="IK25" s="407"/>
      <c r="IL25" s="407"/>
      <c r="IM25" s="407"/>
      <c r="IN25" s="407"/>
      <c r="IO25" s="407"/>
      <c r="IP25" s="407"/>
      <c r="IQ25" s="407"/>
      <c r="IR25" s="407"/>
      <c r="IS25" s="407"/>
      <c r="IT25" s="407"/>
      <c r="IU25" s="407"/>
      <c r="IV25" s="407"/>
    </row>
    <row r="26" s="405" customFormat="1" spans="243:256">
      <c r="II26" s="407"/>
      <c r="IJ26" s="407"/>
      <c r="IK26" s="407"/>
      <c r="IL26" s="407"/>
      <c r="IM26" s="407"/>
      <c r="IN26" s="407"/>
      <c r="IO26" s="407"/>
      <c r="IP26" s="407"/>
      <c r="IQ26" s="407"/>
      <c r="IR26" s="407"/>
      <c r="IS26" s="407"/>
      <c r="IT26" s="407"/>
      <c r="IU26" s="407"/>
      <c r="IV26" s="407"/>
    </row>
    <row r="27" s="405" customFormat="1" spans="243:256">
      <c r="II27" s="407"/>
      <c r="IJ27" s="407"/>
      <c r="IK27" s="407"/>
      <c r="IL27" s="407"/>
      <c r="IM27" s="407"/>
      <c r="IN27" s="407"/>
      <c r="IO27" s="407"/>
      <c r="IP27" s="407"/>
      <c r="IQ27" s="407"/>
      <c r="IR27" s="407"/>
      <c r="IS27" s="407"/>
      <c r="IT27" s="407"/>
      <c r="IU27" s="407"/>
      <c r="IV27" s="407"/>
    </row>
    <row r="28" s="405" customFormat="1" spans="243:256">
      <c r="II28" s="407"/>
      <c r="IJ28" s="407"/>
      <c r="IK28" s="407"/>
      <c r="IL28" s="407"/>
      <c r="IM28" s="407"/>
      <c r="IN28" s="407"/>
      <c r="IO28" s="407"/>
      <c r="IP28" s="407"/>
      <c r="IQ28" s="407"/>
      <c r="IR28" s="407"/>
      <c r="IS28" s="407"/>
      <c r="IT28" s="407"/>
      <c r="IU28" s="407"/>
      <c r="IV28" s="407"/>
    </row>
    <row r="29" s="405" customFormat="1" spans="243:256">
      <c r="II29" s="407"/>
      <c r="IJ29" s="407"/>
      <c r="IK29" s="407"/>
      <c r="IL29" s="407"/>
      <c r="IM29" s="407"/>
      <c r="IN29" s="407"/>
      <c r="IO29" s="407"/>
      <c r="IP29" s="407"/>
      <c r="IQ29" s="407"/>
      <c r="IR29" s="407"/>
      <c r="IS29" s="407"/>
      <c r="IT29" s="407"/>
      <c r="IU29" s="407"/>
      <c r="IV29" s="407"/>
    </row>
    <row r="30" s="405" customFormat="1" spans="243:256">
      <c r="II30" s="407"/>
      <c r="IJ30" s="407"/>
      <c r="IK30" s="407"/>
      <c r="IL30" s="407"/>
      <c r="IM30" s="407"/>
      <c r="IN30" s="407"/>
      <c r="IO30" s="407"/>
      <c r="IP30" s="407"/>
      <c r="IQ30" s="407"/>
      <c r="IR30" s="407"/>
      <c r="IS30" s="407"/>
      <c r="IT30" s="407"/>
      <c r="IU30" s="407"/>
      <c r="IV30" s="407"/>
    </row>
    <row r="31" s="405" customFormat="1" spans="243:256">
      <c r="II31" s="407"/>
      <c r="IJ31" s="407"/>
      <c r="IK31" s="407"/>
      <c r="IL31" s="407"/>
      <c r="IM31" s="407"/>
      <c r="IN31" s="407"/>
      <c r="IO31" s="407"/>
      <c r="IP31" s="407"/>
      <c r="IQ31" s="407"/>
      <c r="IR31" s="407"/>
      <c r="IS31" s="407"/>
      <c r="IT31" s="407"/>
      <c r="IU31" s="407"/>
      <c r="IV31" s="407"/>
    </row>
    <row r="32" s="405" customFormat="1" spans="243:256">
      <c r="II32" s="407"/>
      <c r="IJ32" s="407"/>
      <c r="IK32" s="407"/>
      <c r="IL32" s="407"/>
      <c r="IM32" s="407"/>
      <c r="IN32" s="407"/>
      <c r="IO32" s="407"/>
      <c r="IP32" s="407"/>
      <c r="IQ32" s="407"/>
      <c r="IR32" s="407"/>
      <c r="IS32" s="407"/>
      <c r="IT32" s="407"/>
      <c r="IU32" s="407"/>
      <c r="IV32" s="407"/>
    </row>
    <row r="33" s="405" customFormat="1" spans="243:256">
      <c r="II33" s="407"/>
      <c r="IJ33" s="407"/>
      <c r="IK33" s="407"/>
      <c r="IL33" s="407"/>
      <c r="IM33" s="407"/>
      <c r="IN33" s="407"/>
      <c r="IO33" s="407"/>
      <c r="IP33" s="407"/>
      <c r="IQ33" s="407"/>
      <c r="IR33" s="407"/>
      <c r="IS33" s="407"/>
      <c r="IT33" s="407"/>
      <c r="IU33" s="407"/>
      <c r="IV33" s="407"/>
    </row>
    <row r="34" s="405" customFormat="1" spans="243:256">
      <c r="II34" s="407"/>
      <c r="IJ34" s="407"/>
      <c r="IK34" s="407"/>
      <c r="IL34" s="407"/>
      <c r="IM34" s="407"/>
      <c r="IN34" s="407"/>
      <c r="IO34" s="407"/>
      <c r="IP34" s="407"/>
      <c r="IQ34" s="407"/>
      <c r="IR34" s="407"/>
      <c r="IS34" s="407"/>
      <c r="IT34" s="407"/>
      <c r="IU34" s="407"/>
      <c r="IV34" s="407"/>
    </row>
    <row r="35" s="405" customFormat="1" spans="243:256">
      <c r="II35" s="407"/>
      <c r="IJ35" s="407"/>
      <c r="IK35" s="407"/>
      <c r="IL35" s="407"/>
      <c r="IM35" s="407"/>
      <c r="IN35" s="407"/>
      <c r="IO35" s="407"/>
      <c r="IP35" s="407"/>
      <c r="IQ35" s="407"/>
      <c r="IR35" s="407"/>
      <c r="IS35" s="407"/>
      <c r="IT35" s="407"/>
      <c r="IU35" s="407"/>
      <c r="IV35" s="407"/>
    </row>
    <row r="36" s="405" customFormat="1" spans="243:256">
      <c r="II36" s="407"/>
      <c r="IJ36" s="407"/>
      <c r="IK36" s="407"/>
      <c r="IL36" s="407"/>
      <c r="IM36" s="407"/>
      <c r="IN36" s="407"/>
      <c r="IO36" s="407"/>
      <c r="IP36" s="407"/>
      <c r="IQ36" s="407"/>
      <c r="IR36" s="407"/>
      <c r="IS36" s="407"/>
      <c r="IT36" s="407"/>
      <c r="IU36" s="407"/>
      <c r="IV36" s="407"/>
    </row>
    <row r="37" s="405" customFormat="1" spans="243:256">
      <c r="II37" s="407"/>
      <c r="IJ37" s="407"/>
      <c r="IK37" s="407"/>
      <c r="IL37" s="407"/>
      <c r="IM37" s="407"/>
      <c r="IN37" s="407"/>
      <c r="IO37" s="407"/>
      <c r="IP37" s="407"/>
      <c r="IQ37" s="407"/>
      <c r="IR37" s="407"/>
      <c r="IS37" s="407"/>
      <c r="IT37" s="407"/>
      <c r="IU37" s="407"/>
      <c r="IV37" s="407"/>
    </row>
    <row r="38" s="405" customFormat="1" spans="243:256">
      <c r="II38" s="407"/>
      <c r="IJ38" s="407"/>
      <c r="IK38" s="407"/>
      <c r="IL38" s="407"/>
      <c r="IM38" s="407"/>
      <c r="IN38" s="407"/>
      <c r="IO38" s="407"/>
      <c r="IP38" s="407"/>
      <c r="IQ38" s="407"/>
      <c r="IR38" s="407"/>
      <c r="IS38" s="407"/>
      <c r="IT38" s="407"/>
      <c r="IU38" s="407"/>
      <c r="IV38" s="407"/>
    </row>
    <row r="39" s="405" customFormat="1" spans="243:256">
      <c r="II39" s="407"/>
      <c r="IJ39" s="407"/>
      <c r="IK39" s="407"/>
      <c r="IL39" s="407"/>
      <c r="IM39" s="407"/>
      <c r="IN39" s="407"/>
      <c r="IO39" s="407"/>
      <c r="IP39" s="407"/>
      <c r="IQ39" s="407"/>
      <c r="IR39" s="407"/>
      <c r="IS39" s="407"/>
      <c r="IT39" s="407"/>
      <c r="IU39" s="407"/>
      <c r="IV39" s="407"/>
    </row>
    <row r="40" s="405" customFormat="1" spans="243:256">
      <c r="II40" s="407"/>
      <c r="IJ40" s="407"/>
      <c r="IK40" s="407"/>
      <c r="IL40" s="407"/>
      <c r="IM40" s="407"/>
      <c r="IN40" s="407"/>
      <c r="IO40" s="407"/>
      <c r="IP40" s="407"/>
      <c r="IQ40" s="407"/>
      <c r="IR40" s="407"/>
      <c r="IS40" s="407"/>
      <c r="IT40" s="407"/>
      <c r="IU40" s="407"/>
      <c r="IV40" s="407"/>
    </row>
    <row r="41" s="405" customFormat="1" spans="243:256">
      <c r="II41" s="407"/>
      <c r="IJ41" s="407"/>
      <c r="IK41" s="407"/>
      <c r="IL41" s="407"/>
      <c r="IM41" s="407"/>
      <c r="IN41" s="407"/>
      <c r="IO41" s="407"/>
      <c r="IP41" s="407"/>
      <c r="IQ41" s="407"/>
      <c r="IR41" s="407"/>
      <c r="IS41" s="407"/>
      <c r="IT41" s="407"/>
      <c r="IU41" s="407"/>
      <c r="IV41" s="407"/>
    </row>
    <row r="42" s="405" customFormat="1" spans="243:256">
      <c r="II42" s="407"/>
      <c r="IJ42" s="407"/>
      <c r="IK42" s="407"/>
      <c r="IL42" s="407"/>
      <c r="IM42" s="407"/>
      <c r="IN42" s="407"/>
      <c r="IO42" s="407"/>
      <c r="IP42" s="407"/>
      <c r="IQ42" s="407"/>
      <c r="IR42" s="407"/>
      <c r="IS42" s="407"/>
      <c r="IT42" s="407"/>
      <c r="IU42" s="407"/>
      <c r="IV42" s="407"/>
    </row>
    <row r="43" s="405" customFormat="1" spans="243:256">
      <c r="II43" s="407"/>
      <c r="IJ43" s="407"/>
      <c r="IK43" s="407"/>
      <c r="IL43" s="407"/>
      <c r="IM43" s="407"/>
      <c r="IN43" s="407"/>
      <c r="IO43" s="407"/>
      <c r="IP43" s="407"/>
      <c r="IQ43" s="407"/>
      <c r="IR43" s="407"/>
      <c r="IS43" s="407"/>
      <c r="IT43" s="407"/>
      <c r="IU43" s="407"/>
      <c r="IV43" s="407"/>
    </row>
    <row r="44" s="405" customFormat="1" spans="243:256">
      <c r="II44" s="407"/>
      <c r="IJ44" s="407"/>
      <c r="IK44" s="407"/>
      <c r="IL44" s="407"/>
      <c r="IM44" s="407"/>
      <c r="IN44" s="407"/>
      <c r="IO44" s="407"/>
      <c r="IP44" s="407"/>
      <c r="IQ44" s="407"/>
      <c r="IR44" s="407"/>
      <c r="IS44" s="407"/>
      <c r="IT44" s="407"/>
      <c r="IU44" s="407"/>
      <c r="IV44" s="407"/>
    </row>
    <row r="45" s="405" customFormat="1" spans="243:256">
      <c r="II45" s="407"/>
      <c r="IJ45" s="407"/>
      <c r="IK45" s="407"/>
      <c r="IL45" s="407"/>
      <c r="IM45" s="407"/>
      <c r="IN45" s="407"/>
      <c r="IO45" s="407"/>
      <c r="IP45" s="407"/>
      <c r="IQ45" s="407"/>
      <c r="IR45" s="407"/>
      <c r="IS45" s="407"/>
      <c r="IT45" s="407"/>
      <c r="IU45" s="407"/>
      <c r="IV45" s="407"/>
    </row>
    <row r="46" s="405" customFormat="1" spans="243:256">
      <c r="II46" s="407"/>
      <c r="IJ46" s="407"/>
      <c r="IK46" s="407"/>
      <c r="IL46" s="407"/>
      <c r="IM46" s="407"/>
      <c r="IN46" s="407"/>
      <c r="IO46" s="407"/>
      <c r="IP46" s="407"/>
      <c r="IQ46" s="407"/>
      <c r="IR46" s="407"/>
      <c r="IS46" s="407"/>
      <c r="IT46" s="407"/>
      <c r="IU46" s="407"/>
      <c r="IV46" s="407"/>
    </row>
    <row r="47" s="405" customFormat="1" spans="243:256">
      <c r="II47" s="407"/>
      <c r="IJ47" s="407"/>
      <c r="IK47" s="407"/>
      <c r="IL47" s="407"/>
      <c r="IM47" s="407"/>
      <c r="IN47" s="407"/>
      <c r="IO47" s="407"/>
      <c r="IP47" s="407"/>
      <c r="IQ47" s="407"/>
      <c r="IR47" s="407"/>
      <c r="IS47" s="407"/>
      <c r="IT47" s="407"/>
      <c r="IU47" s="407"/>
      <c r="IV47" s="407"/>
    </row>
    <row r="48" s="405" customFormat="1" spans="243:256">
      <c r="II48" s="407"/>
      <c r="IJ48" s="407"/>
      <c r="IK48" s="407"/>
      <c r="IL48" s="407"/>
      <c r="IM48" s="407"/>
      <c r="IN48" s="407"/>
      <c r="IO48" s="407"/>
      <c r="IP48" s="407"/>
      <c r="IQ48" s="407"/>
      <c r="IR48" s="407"/>
      <c r="IS48" s="407"/>
      <c r="IT48" s="407"/>
      <c r="IU48" s="407"/>
      <c r="IV48" s="407"/>
    </row>
    <row r="49" s="405" customFormat="1" spans="243:256">
      <c r="II49" s="407"/>
      <c r="IJ49" s="407"/>
      <c r="IK49" s="407"/>
      <c r="IL49" s="407"/>
      <c r="IM49" s="407"/>
      <c r="IN49" s="407"/>
      <c r="IO49" s="407"/>
      <c r="IP49" s="407"/>
      <c r="IQ49" s="407"/>
      <c r="IR49" s="407"/>
      <c r="IS49" s="407"/>
      <c r="IT49" s="407"/>
      <c r="IU49" s="407"/>
      <c r="IV49" s="407"/>
    </row>
    <row r="50" s="405" customFormat="1" spans="243:256">
      <c r="II50" s="407"/>
      <c r="IJ50" s="407"/>
      <c r="IK50" s="407"/>
      <c r="IL50" s="407"/>
      <c r="IM50" s="407"/>
      <c r="IN50" s="407"/>
      <c r="IO50" s="407"/>
      <c r="IP50" s="407"/>
      <c r="IQ50" s="407"/>
      <c r="IR50" s="407"/>
      <c r="IS50" s="407"/>
      <c r="IT50" s="407"/>
      <c r="IU50" s="407"/>
      <c r="IV50" s="407"/>
    </row>
    <row r="51" s="405" customFormat="1" spans="243:256">
      <c r="II51" s="407"/>
      <c r="IJ51" s="407"/>
      <c r="IK51" s="407"/>
      <c r="IL51" s="407"/>
      <c r="IM51" s="407"/>
      <c r="IN51" s="407"/>
      <c r="IO51" s="407"/>
      <c r="IP51" s="407"/>
      <c r="IQ51" s="407"/>
      <c r="IR51" s="407"/>
      <c r="IS51" s="407"/>
      <c r="IT51" s="407"/>
      <c r="IU51" s="407"/>
      <c r="IV51" s="407"/>
    </row>
    <row r="52" s="405" customFormat="1" spans="243:256">
      <c r="II52" s="407"/>
      <c r="IJ52" s="407"/>
      <c r="IK52" s="407"/>
      <c r="IL52" s="407"/>
      <c r="IM52" s="407"/>
      <c r="IN52" s="407"/>
      <c r="IO52" s="407"/>
      <c r="IP52" s="407"/>
      <c r="IQ52" s="407"/>
      <c r="IR52" s="407"/>
      <c r="IS52" s="407"/>
      <c r="IT52" s="407"/>
      <c r="IU52" s="407"/>
      <c r="IV52" s="407"/>
    </row>
    <row r="53" s="405" customFormat="1" spans="243:256">
      <c r="II53" s="407"/>
      <c r="IJ53" s="407"/>
      <c r="IK53" s="407"/>
      <c r="IL53" s="407"/>
      <c r="IM53" s="407"/>
      <c r="IN53" s="407"/>
      <c r="IO53" s="407"/>
      <c r="IP53" s="407"/>
      <c r="IQ53" s="407"/>
      <c r="IR53" s="407"/>
      <c r="IS53" s="407"/>
      <c r="IT53" s="407"/>
      <c r="IU53" s="407"/>
      <c r="IV53" s="407"/>
    </row>
    <row r="54" s="405" customFormat="1" spans="243:256">
      <c r="II54" s="407"/>
      <c r="IJ54" s="407"/>
      <c r="IK54" s="407"/>
      <c r="IL54" s="407"/>
      <c r="IM54" s="407"/>
      <c r="IN54" s="407"/>
      <c r="IO54" s="407"/>
      <c r="IP54" s="407"/>
      <c r="IQ54" s="407"/>
      <c r="IR54" s="407"/>
      <c r="IS54" s="407"/>
      <c r="IT54" s="407"/>
      <c r="IU54" s="407"/>
      <c r="IV54" s="407"/>
    </row>
    <row r="55" s="405" customFormat="1" spans="243:256">
      <c r="II55" s="407"/>
      <c r="IJ55" s="407"/>
      <c r="IK55" s="407"/>
      <c r="IL55" s="407"/>
      <c r="IM55" s="407"/>
      <c r="IN55" s="407"/>
      <c r="IO55" s="407"/>
      <c r="IP55" s="407"/>
      <c r="IQ55" s="407"/>
      <c r="IR55" s="407"/>
      <c r="IS55" s="407"/>
      <c r="IT55" s="407"/>
      <c r="IU55" s="407"/>
      <c r="IV55" s="407"/>
    </row>
    <row r="56" s="405" customFormat="1" spans="243:256">
      <c r="II56" s="407"/>
      <c r="IJ56" s="407"/>
      <c r="IK56" s="407"/>
      <c r="IL56" s="407"/>
      <c r="IM56" s="407"/>
      <c r="IN56" s="407"/>
      <c r="IO56" s="407"/>
      <c r="IP56" s="407"/>
      <c r="IQ56" s="407"/>
      <c r="IR56" s="407"/>
      <c r="IS56" s="407"/>
      <c r="IT56" s="407"/>
      <c r="IU56" s="407"/>
      <c r="IV56" s="407"/>
    </row>
    <row r="57" s="405" customFormat="1" spans="243:256">
      <c r="II57" s="407"/>
      <c r="IJ57" s="407"/>
      <c r="IK57" s="407"/>
      <c r="IL57" s="407"/>
      <c r="IM57" s="407"/>
      <c r="IN57" s="407"/>
      <c r="IO57" s="407"/>
      <c r="IP57" s="407"/>
      <c r="IQ57" s="407"/>
      <c r="IR57" s="407"/>
      <c r="IS57" s="407"/>
      <c r="IT57" s="407"/>
      <c r="IU57" s="407"/>
      <c r="IV57" s="407"/>
    </row>
    <row r="58" s="405" customFormat="1" spans="243:256">
      <c r="II58" s="407"/>
      <c r="IJ58" s="407"/>
      <c r="IK58" s="407"/>
      <c r="IL58" s="407"/>
      <c r="IM58" s="407"/>
      <c r="IN58" s="407"/>
      <c r="IO58" s="407"/>
      <c r="IP58" s="407"/>
      <c r="IQ58" s="407"/>
      <c r="IR58" s="407"/>
      <c r="IS58" s="407"/>
      <c r="IT58" s="407"/>
      <c r="IU58" s="407"/>
      <c r="IV58" s="407"/>
    </row>
    <row r="59" s="405" customFormat="1" spans="243:256">
      <c r="II59" s="407"/>
      <c r="IJ59" s="407"/>
      <c r="IK59" s="407"/>
      <c r="IL59" s="407"/>
      <c r="IM59" s="407"/>
      <c r="IN59" s="407"/>
      <c r="IO59" s="407"/>
      <c r="IP59" s="407"/>
      <c r="IQ59" s="407"/>
      <c r="IR59" s="407"/>
      <c r="IS59" s="407"/>
      <c r="IT59" s="407"/>
      <c r="IU59" s="407"/>
      <c r="IV59" s="407"/>
    </row>
    <row r="60" s="405" customFormat="1" spans="243:256">
      <c r="II60" s="407"/>
      <c r="IJ60" s="407"/>
      <c r="IK60" s="407"/>
      <c r="IL60" s="407"/>
      <c r="IM60" s="407"/>
      <c r="IN60" s="407"/>
      <c r="IO60" s="407"/>
      <c r="IP60" s="407"/>
      <c r="IQ60" s="407"/>
      <c r="IR60" s="407"/>
      <c r="IS60" s="407"/>
      <c r="IT60" s="407"/>
      <c r="IU60" s="407"/>
      <c r="IV60" s="407"/>
    </row>
    <row r="61" s="405" customFormat="1" spans="243:256">
      <c r="II61" s="407"/>
      <c r="IJ61" s="407"/>
      <c r="IK61" s="407"/>
      <c r="IL61" s="407"/>
      <c r="IM61" s="407"/>
      <c r="IN61" s="407"/>
      <c r="IO61" s="407"/>
      <c r="IP61" s="407"/>
      <c r="IQ61" s="407"/>
      <c r="IR61" s="407"/>
      <c r="IS61" s="407"/>
      <c r="IT61" s="407"/>
      <c r="IU61" s="407"/>
      <c r="IV61" s="407"/>
    </row>
    <row r="62" s="405" customFormat="1" spans="243:256">
      <c r="II62" s="407"/>
      <c r="IJ62" s="407"/>
      <c r="IK62" s="407"/>
      <c r="IL62" s="407"/>
      <c r="IM62" s="407"/>
      <c r="IN62" s="407"/>
      <c r="IO62" s="407"/>
      <c r="IP62" s="407"/>
      <c r="IQ62" s="407"/>
      <c r="IR62" s="407"/>
      <c r="IS62" s="407"/>
      <c r="IT62" s="407"/>
      <c r="IU62" s="407"/>
      <c r="IV62" s="407"/>
    </row>
    <row r="63" s="405" customFormat="1" spans="243:256">
      <c r="II63" s="407"/>
      <c r="IJ63" s="407"/>
      <c r="IK63" s="407"/>
      <c r="IL63" s="407"/>
      <c r="IM63" s="407"/>
      <c r="IN63" s="407"/>
      <c r="IO63" s="407"/>
      <c r="IP63" s="407"/>
      <c r="IQ63" s="407"/>
      <c r="IR63" s="407"/>
      <c r="IS63" s="407"/>
      <c r="IT63" s="407"/>
      <c r="IU63" s="407"/>
      <c r="IV63" s="407"/>
    </row>
    <row r="64" s="405" customFormat="1" spans="243:256">
      <c r="II64" s="407"/>
      <c r="IJ64" s="407"/>
      <c r="IK64" s="407"/>
      <c r="IL64" s="407"/>
      <c r="IM64" s="407"/>
      <c r="IN64" s="407"/>
      <c r="IO64" s="407"/>
      <c r="IP64" s="407"/>
      <c r="IQ64" s="407"/>
      <c r="IR64" s="407"/>
      <c r="IS64" s="407"/>
      <c r="IT64" s="407"/>
      <c r="IU64" s="407"/>
      <c r="IV64" s="407"/>
    </row>
    <row r="65" s="405" customFormat="1" spans="243:256">
      <c r="II65" s="407"/>
      <c r="IJ65" s="407"/>
      <c r="IK65" s="407"/>
      <c r="IL65" s="407"/>
      <c r="IM65" s="407"/>
      <c r="IN65" s="407"/>
      <c r="IO65" s="407"/>
      <c r="IP65" s="407"/>
      <c r="IQ65" s="407"/>
      <c r="IR65" s="407"/>
      <c r="IS65" s="407"/>
      <c r="IT65" s="407"/>
      <c r="IU65" s="407"/>
      <c r="IV65" s="407"/>
    </row>
    <row r="66" s="405" customFormat="1" spans="243:256">
      <c r="II66" s="407"/>
      <c r="IJ66" s="407"/>
      <c r="IK66" s="407"/>
      <c r="IL66" s="407"/>
      <c r="IM66" s="407"/>
      <c r="IN66" s="407"/>
      <c r="IO66" s="407"/>
      <c r="IP66" s="407"/>
      <c r="IQ66" s="407"/>
      <c r="IR66" s="407"/>
      <c r="IS66" s="407"/>
      <c r="IT66" s="407"/>
      <c r="IU66" s="407"/>
      <c r="IV66" s="407"/>
    </row>
    <row r="67" s="405" customFormat="1" spans="243:256">
      <c r="II67" s="407"/>
      <c r="IJ67" s="407"/>
      <c r="IK67" s="407"/>
      <c r="IL67" s="407"/>
      <c r="IM67" s="407"/>
      <c r="IN67" s="407"/>
      <c r="IO67" s="407"/>
      <c r="IP67" s="407"/>
      <c r="IQ67" s="407"/>
      <c r="IR67" s="407"/>
      <c r="IS67" s="407"/>
      <c r="IT67" s="407"/>
      <c r="IU67" s="407"/>
      <c r="IV67" s="407"/>
    </row>
    <row r="68" s="405" customFormat="1" spans="243:256">
      <c r="II68" s="407"/>
      <c r="IJ68" s="407"/>
      <c r="IK68" s="407"/>
      <c r="IL68" s="407"/>
      <c r="IM68" s="407"/>
      <c r="IN68" s="407"/>
      <c r="IO68" s="407"/>
      <c r="IP68" s="407"/>
      <c r="IQ68" s="407"/>
      <c r="IR68" s="407"/>
      <c r="IS68" s="407"/>
      <c r="IT68" s="407"/>
      <c r="IU68" s="407"/>
      <c r="IV68" s="407"/>
    </row>
    <row r="69" s="405" customFormat="1" spans="243:256">
      <c r="II69" s="407"/>
      <c r="IJ69" s="407"/>
      <c r="IK69" s="407"/>
      <c r="IL69" s="407"/>
      <c r="IM69" s="407"/>
      <c r="IN69" s="407"/>
      <c r="IO69" s="407"/>
      <c r="IP69" s="407"/>
      <c r="IQ69" s="407"/>
      <c r="IR69" s="407"/>
      <c r="IS69" s="407"/>
      <c r="IT69" s="407"/>
      <c r="IU69" s="407"/>
      <c r="IV69" s="407"/>
    </row>
    <row r="70" s="405" customFormat="1" spans="243:256">
      <c r="II70" s="407"/>
      <c r="IJ70" s="407"/>
      <c r="IK70" s="407"/>
      <c r="IL70" s="407"/>
      <c r="IM70" s="407"/>
      <c r="IN70" s="407"/>
      <c r="IO70" s="407"/>
      <c r="IP70" s="407"/>
      <c r="IQ70" s="407"/>
      <c r="IR70" s="407"/>
      <c r="IS70" s="407"/>
      <c r="IT70" s="407"/>
      <c r="IU70" s="407"/>
      <c r="IV70" s="407"/>
    </row>
    <row r="71" s="405" customFormat="1" spans="243:256">
      <c r="II71" s="407"/>
      <c r="IJ71" s="407"/>
      <c r="IK71" s="407"/>
      <c r="IL71" s="407"/>
      <c r="IM71" s="407"/>
      <c r="IN71" s="407"/>
      <c r="IO71" s="407"/>
      <c r="IP71" s="407"/>
      <c r="IQ71" s="407"/>
      <c r="IR71" s="407"/>
      <c r="IS71" s="407"/>
      <c r="IT71" s="407"/>
      <c r="IU71" s="407"/>
      <c r="IV71" s="407"/>
    </row>
    <row r="72" s="405" customFormat="1" spans="243:256">
      <c r="II72" s="407"/>
      <c r="IJ72" s="407"/>
      <c r="IK72" s="407"/>
      <c r="IL72" s="407"/>
      <c r="IM72" s="407"/>
      <c r="IN72" s="407"/>
      <c r="IO72" s="407"/>
      <c r="IP72" s="407"/>
      <c r="IQ72" s="407"/>
      <c r="IR72" s="407"/>
      <c r="IS72" s="407"/>
      <c r="IT72" s="407"/>
      <c r="IU72" s="407"/>
      <c r="IV72" s="407"/>
    </row>
    <row r="73" s="405" customFormat="1" spans="243:256">
      <c r="II73" s="407"/>
      <c r="IJ73" s="407"/>
      <c r="IK73" s="407"/>
      <c r="IL73" s="407"/>
      <c r="IM73" s="407"/>
      <c r="IN73" s="407"/>
      <c r="IO73" s="407"/>
      <c r="IP73" s="407"/>
      <c r="IQ73" s="407"/>
      <c r="IR73" s="407"/>
      <c r="IS73" s="407"/>
      <c r="IT73" s="407"/>
      <c r="IU73" s="407"/>
      <c r="IV73" s="407"/>
    </row>
    <row r="74" s="405" customFormat="1" spans="243:256">
      <c r="II74" s="407"/>
      <c r="IJ74" s="407"/>
      <c r="IK74" s="407"/>
      <c r="IL74" s="407"/>
      <c r="IM74" s="407"/>
      <c r="IN74" s="407"/>
      <c r="IO74" s="407"/>
      <c r="IP74" s="407"/>
      <c r="IQ74" s="407"/>
      <c r="IR74" s="407"/>
      <c r="IS74" s="407"/>
      <c r="IT74" s="407"/>
      <c r="IU74" s="407"/>
      <c r="IV74" s="407"/>
    </row>
    <row r="75" s="405" customFormat="1" spans="243:256">
      <c r="II75" s="407"/>
      <c r="IJ75" s="407"/>
      <c r="IK75" s="407"/>
      <c r="IL75" s="407"/>
      <c r="IM75" s="407"/>
      <c r="IN75" s="407"/>
      <c r="IO75" s="407"/>
      <c r="IP75" s="407"/>
      <c r="IQ75" s="407"/>
      <c r="IR75" s="407"/>
      <c r="IS75" s="407"/>
      <c r="IT75" s="407"/>
      <c r="IU75" s="407"/>
      <c r="IV75" s="407"/>
    </row>
    <row r="76" s="405" customFormat="1" spans="243:256">
      <c r="II76" s="407"/>
      <c r="IJ76" s="407"/>
      <c r="IK76" s="407"/>
      <c r="IL76" s="407"/>
      <c r="IM76" s="407"/>
      <c r="IN76" s="407"/>
      <c r="IO76" s="407"/>
      <c r="IP76" s="407"/>
      <c r="IQ76" s="407"/>
      <c r="IR76" s="407"/>
      <c r="IS76" s="407"/>
      <c r="IT76" s="407"/>
      <c r="IU76" s="407"/>
      <c r="IV76" s="407"/>
    </row>
    <row r="77" s="405" customFormat="1" spans="243:256">
      <c r="II77" s="407"/>
      <c r="IJ77" s="407"/>
      <c r="IK77" s="407"/>
      <c r="IL77" s="407"/>
      <c r="IM77" s="407"/>
      <c r="IN77" s="407"/>
      <c r="IO77" s="407"/>
      <c r="IP77" s="407"/>
      <c r="IQ77" s="407"/>
      <c r="IR77" s="407"/>
      <c r="IS77" s="407"/>
      <c r="IT77" s="407"/>
      <c r="IU77" s="407"/>
      <c r="IV77" s="407"/>
    </row>
    <row r="78" s="405" customFormat="1" spans="243:256">
      <c r="II78" s="407"/>
      <c r="IJ78" s="407"/>
      <c r="IK78" s="407"/>
      <c r="IL78" s="407"/>
      <c r="IM78" s="407"/>
      <c r="IN78" s="407"/>
      <c r="IO78" s="407"/>
      <c r="IP78" s="407"/>
      <c r="IQ78" s="407"/>
      <c r="IR78" s="407"/>
      <c r="IS78" s="407"/>
      <c r="IT78" s="407"/>
      <c r="IU78" s="407"/>
      <c r="IV78" s="407"/>
    </row>
    <row r="79" s="405" customFormat="1" spans="243:256">
      <c r="II79" s="407"/>
      <c r="IJ79" s="407"/>
      <c r="IK79" s="407"/>
      <c r="IL79" s="407"/>
      <c r="IM79" s="407"/>
      <c r="IN79" s="407"/>
      <c r="IO79" s="407"/>
      <c r="IP79" s="407"/>
      <c r="IQ79" s="407"/>
      <c r="IR79" s="407"/>
      <c r="IS79" s="407"/>
      <c r="IT79" s="407"/>
      <c r="IU79" s="407"/>
      <c r="IV79" s="407"/>
    </row>
    <row r="80" s="405" customFormat="1" spans="243:256">
      <c r="II80" s="407"/>
      <c r="IJ80" s="407"/>
      <c r="IK80" s="407"/>
      <c r="IL80" s="407"/>
      <c r="IM80" s="407"/>
      <c r="IN80" s="407"/>
      <c r="IO80" s="407"/>
      <c r="IP80" s="407"/>
      <c r="IQ80" s="407"/>
      <c r="IR80" s="407"/>
      <c r="IS80" s="407"/>
      <c r="IT80" s="407"/>
      <c r="IU80" s="407"/>
      <c r="IV80" s="407"/>
    </row>
    <row r="81" s="405" customFormat="1" spans="243:256">
      <c r="II81" s="407"/>
      <c r="IJ81" s="407"/>
      <c r="IK81" s="407"/>
      <c r="IL81" s="407"/>
      <c r="IM81" s="407"/>
      <c r="IN81" s="407"/>
      <c r="IO81" s="407"/>
      <c r="IP81" s="407"/>
      <c r="IQ81" s="407"/>
      <c r="IR81" s="407"/>
      <c r="IS81" s="407"/>
      <c r="IT81" s="407"/>
      <c r="IU81" s="407"/>
      <c r="IV81" s="407"/>
    </row>
    <row r="82" s="405" customFormat="1" spans="243:256">
      <c r="II82" s="407"/>
      <c r="IJ82" s="407"/>
      <c r="IK82" s="407"/>
      <c r="IL82" s="407"/>
      <c r="IM82" s="407"/>
      <c r="IN82" s="407"/>
      <c r="IO82" s="407"/>
      <c r="IP82" s="407"/>
      <c r="IQ82" s="407"/>
      <c r="IR82" s="407"/>
      <c r="IS82" s="407"/>
      <c r="IT82" s="407"/>
      <c r="IU82" s="407"/>
      <c r="IV82" s="407"/>
    </row>
    <row r="83" s="405" customFormat="1" spans="243:256">
      <c r="II83" s="407"/>
      <c r="IJ83" s="407"/>
      <c r="IK83" s="407"/>
      <c r="IL83" s="407"/>
      <c r="IM83" s="407"/>
      <c r="IN83" s="407"/>
      <c r="IO83" s="407"/>
      <c r="IP83" s="407"/>
      <c r="IQ83" s="407"/>
      <c r="IR83" s="407"/>
      <c r="IS83" s="407"/>
      <c r="IT83" s="407"/>
      <c r="IU83" s="407"/>
      <c r="IV83" s="407"/>
    </row>
    <row r="84" s="405" customFormat="1" spans="243:256">
      <c r="II84" s="407"/>
      <c r="IJ84" s="407"/>
      <c r="IK84" s="407"/>
      <c r="IL84" s="407"/>
      <c r="IM84" s="407"/>
      <c r="IN84" s="407"/>
      <c r="IO84" s="407"/>
      <c r="IP84" s="407"/>
      <c r="IQ84" s="407"/>
      <c r="IR84" s="407"/>
      <c r="IS84" s="407"/>
      <c r="IT84" s="407"/>
      <c r="IU84" s="407"/>
      <c r="IV84" s="407"/>
    </row>
    <row r="85" s="405" customFormat="1" spans="243:256">
      <c r="II85" s="407"/>
      <c r="IJ85" s="407"/>
      <c r="IK85" s="407"/>
      <c r="IL85" s="407"/>
      <c r="IM85" s="407"/>
      <c r="IN85" s="407"/>
      <c r="IO85" s="407"/>
      <c r="IP85" s="407"/>
      <c r="IQ85" s="407"/>
      <c r="IR85" s="407"/>
      <c r="IS85" s="407"/>
      <c r="IT85" s="407"/>
      <c r="IU85" s="407"/>
      <c r="IV85" s="407"/>
    </row>
    <row r="86" s="405" customFormat="1" spans="243:256">
      <c r="II86" s="407"/>
      <c r="IJ86" s="407"/>
      <c r="IK86" s="407"/>
      <c r="IL86" s="407"/>
      <c r="IM86" s="407"/>
      <c r="IN86" s="407"/>
      <c r="IO86" s="407"/>
      <c r="IP86" s="407"/>
      <c r="IQ86" s="407"/>
      <c r="IR86" s="407"/>
      <c r="IS86" s="407"/>
      <c r="IT86" s="407"/>
      <c r="IU86" s="407"/>
      <c r="IV86" s="407"/>
    </row>
    <row r="87" s="405" customFormat="1" spans="243:256">
      <c r="II87" s="407"/>
      <c r="IJ87" s="407"/>
      <c r="IK87" s="407"/>
      <c r="IL87" s="407"/>
      <c r="IM87" s="407"/>
      <c r="IN87" s="407"/>
      <c r="IO87" s="407"/>
      <c r="IP87" s="407"/>
      <c r="IQ87" s="407"/>
      <c r="IR87" s="407"/>
      <c r="IS87" s="407"/>
      <c r="IT87" s="407"/>
      <c r="IU87" s="407"/>
      <c r="IV87" s="407"/>
    </row>
    <row r="88" s="405" customFormat="1" spans="243:256">
      <c r="II88" s="407"/>
      <c r="IJ88" s="407"/>
      <c r="IK88" s="407"/>
      <c r="IL88" s="407"/>
      <c r="IM88" s="407"/>
      <c r="IN88" s="407"/>
      <c r="IO88" s="407"/>
      <c r="IP88" s="407"/>
      <c r="IQ88" s="407"/>
      <c r="IR88" s="407"/>
      <c r="IS88" s="407"/>
      <c r="IT88" s="407"/>
      <c r="IU88" s="407"/>
      <c r="IV88" s="407"/>
    </row>
    <row r="89" s="405" customFormat="1" spans="243:256">
      <c r="II89" s="407"/>
      <c r="IJ89" s="407"/>
      <c r="IK89" s="407"/>
      <c r="IL89" s="407"/>
      <c r="IM89" s="407"/>
      <c r="IN89" s="407"/>
      <c r="IO89" s="407"/>
      <c r="IP89" s="407"/>
      <c r="IQ89" s="407"/>
      <c r="IR89" s="407"/>
      <c r="IS89" s="407"/>
      <c r="IT89" s="407"/>
      <c r="IU89" s="407"/>
      <c r="IV89" s="407"/>
    </row>
    <row r="90" s="405" customFormat="1" spans="243:256">
      <c r="II90" s="407"/>
      <c r="IJ90" s="407"/>
      <c r="IK90" s="407"/>
      <c r="IL90" s="407"/>
      <c r="IM90" s="407"/>
      <c r="IN90" s="407"/>
      <c r="IO90" s="407"/>
      <c r="IP90" s="407"/>
      <c r="IQ90" s="407"/>
      <c r="IR90" s="407"/>
      <c r="IS90" s="407"/>
      <c r="IT90" s="407"/>
      <c r="IU90" s="407"/>
      <c r="IV90" s="407"/>
    </row>
    <row r="91" s="405" customFormat="1" spans="243:256">
      <c r="II91" s="407"/>
      <c r="IJ91" s="407"/>
      <c r="IK91" s="407"/>
      <c r="IL91" s="407"/>
      <c r="IM91" s="407"/>
      <c r="IN91" s="407"/>
      <c r="IO91" s="407"/>
      <c r="IP91" s="407"/>
      <c r="IQ91" s="407"/>
      <c r="IR91" s="407"/>
      <c r="IS91" s="407"/>
      <c r="IT91" s="407"/>
      <c r="IU91" s="407"/>
      <c r="IV91" s="407"/>
    </row>
    <row r="92" s="405" customFormat="1" spans="243:256">
      <c r="II92" s="407"/>
      <c r="IJ92" s="407"/>
      <c r="IK92" s="407"/>
      <c r="IL92" s="407"/>
      <c r="IM92" s="407"/>
      <c r="IN92" s="407"/>
      <c r="IO92" s="407"/>
      <c r="IP92" s="407"/>
      <c r="IQ92" s="407"/>
      <c r="IR92" s="407"/>
      <c r="IS92" s="407"/>
      <c r="IT92" s="407"/>
      <c r="IU92" s="407"/>
      <c r="IV92" s="407"/>
    </row>
    <row r="93" s="405" customFormat="1" spans="243:256">
      <c r="II93" s="407"/>
      <c r="IJ93" s="407"/>
      <c r="IK93" s="407"/>
      <c r="IL93" s="407"/>
      <c r="IM93" s="407"/>
      <c r="IN93" s="407"/>
      <c r="IO93" s="407"/>
      <c r="IP93" s="407"/>
      <c r="IQ93" s="407"/>
      <c r="IR93" s="407"/>
      <c r="IS93" s="407"/>
      <c r="IT93" s="407"/>
      <c r="IU93" s="407"/>
      <c r="IV93" s="407"/>
    </row>
    <row r="94" s="405" customFormat="1" spans="243:256">
      <c r="II94" s="407"/>
      <c r="IJ94" s="407"/>
      <c r="IK94" s="407"/>
      <c r="IL94" s="407"/>
      <c r="IM94" s="407"/>
      <c r="IN94" s="407"/>
      <c r="IO94" s="407"/>
      <c r="IP94" s="407"/>
      <c r="IQ94" s="407"/>
      <c r="IR94" s="407"/>
      <c r="IS94" s="407"/>
      <c r="IT94" s="407"/>
      <c r="IU94" s="407"/>
      <c r="IV94" s="407"/>
    </row>
    <row r="95" s="405" customFormat="1" spans="243:256">
      <c r="II95" s="407"/>
      <c r="IJ95" s="407"/>
      <c r="IK95" s="407"/>
      <c r="IL95" s="407"/>
      <c r="IM95" s="407"/>
      <c r="IN95" s="407"/>
      <c r="IO95" s="407"/>
      <c r="IP95" s="407"/>
      <c r="IQ95" s="407"/>
      <c r="IR95" s="407"/>
      <c r="IS95" s="407"/>
      <c r="IT95" s="407"/>
      <c r="IU95" s="407"/>
      <c r="IV95" s="407"/>
    </row>
    <row r="96" s="405" customFormat="1" spans="243:256">
      <c r="II96" s="407"/>
      <c r="IJ96" s="407"/>
      <c r="IK96" s="407"/>
      <c r="IL96" s="407"/>
      <c r="IM96" s="407"/>
      <c r="IN96" s="407"/>
      <c r="IO96" s="407"/>
      <c r="IP96" s="407"/>
      <c r="IQ96" s="407"/>
      <c r="IR96" s="407"/>
      <c r="IS96" s="407"/>
      <c r="IT96" s="407"/>
      <c r="IU96" s="407"/>
      <c r="IV96" s="407"/>
    </row>
    <row r="97" s="405" customFormat="1" spans="243:256">
      <c r="II97" s="407"/>
      <c r="IJ97" s="407"/>
      <c r="IK97" s="407"/>
      <c r="IL97" s="407"/>
      <c r="IM97" s="407"/>
      <c r="IN97" s="407"/>
      <c r="IO97" s="407"/>
      <c r="IP97" s="407"/>
      <c r="IQ97" s="407"/>
      <c r="IR97" s="407"/>
      <c r="IS97" s="407"/>
      <c r="IT97" s="407"/>
      <c r="IU97" s="407"/>
      <c r="IV97" s="407"/>
    </row>
    <row r="98" s="405" customFormat="1" spans="243:256">
      <c r="II98" s="407"/>
      <c r="IJ98" s="407"/>
      <c r="IK98" s="407"/>
      <c r="IL98" s="407"/>
      <c r="IM98" s="407"/>
      <c r="IN98" s="407"/>
      <c r="IO98" s="407"/>
      <c r="IP98" s="407"/>
      <c r="IQ98" s="407"/>
      <c r="IR98" s="407"/>
      <c r="IS98" s="407"/>
      <c r="IT98" s="407"/>
      <c r="IU98" s="407"/>
      <c r="IV98" s="407"/>
    </row>
    <row r="99" s="405" customFormat="1" spans="243:256">
      <c r="II99" s="407"/>
      <c r="IJ99" s="407"/>
      <c r="IK99" s="407"/>
      <c r="IL99" s="407"/>
      <c r="IM99" s="407"/>
      <c r="IN99" s="407"/>
      <c r="IO99" s="407"/>
      <c r="IP99" s="407"/>
      <c r="IQ99" s="407"/>
      <c r="IR99" s="407"/>
      <c r="IS99" s="407"/>
      <c r="IT99" s="407"/>
      <c r="IU99" s="407"/>
      <c r="IV99" s="407"/>
    </row>
    <row r="100" s="405" customFormat="1" spans="243:256">
      <c r="II100" s="407"/>
      <c r="IJ100" s="407"/>
      <c r="IK100" s="407"/>
      <c r="IL100" s="407"/>
      <c r="IM100" s="407"/>
      <c r="IN100" s="407"/>
      <c r="IO100" s="407"/>
      <c r="IP100" s="407"/>
      <c r="IQ100" s="407"/>
      <c r="IR100" s="407"/>
      <c r="IS100" s="407"/>
      <c r="IT100" s="407"/>
      <c r="IU100" s="407"/>
      <c r="IV100" s="407"/>
    </row>
    <row r="101" s="405" customFormat="1" spans="243:256">
      <c r="II101" s="407"/>
      <c r="IJ101" s="407"/>
      <c r="IK101" s="407"/>
      <c r="IL101" s="407"/>
      <c r="IM101" s="407"/>
      <c r="IN101" s="407"/>
      <c r="IO101" s="407"/>
      <c r="IP101" s="407"/>
      <c r="IQ101" s="407"/>
      <c r="IR101" s="407"/>
      <c r="IS101" s="407"/>
      <c r="IT101" s="407"/>
      <c r="IU101" s="407"/>
      <c r="IV101" s="407"/>
    </row>
    <row r="102" s="405" customFormat="1" spans="243:256">
      <c r="II102" s="407"/>
      <c r="IJ102" s="407"/>
      <c r="IK102" s="407"/>
      <c r="IL102" s="407"/>
      <c r="IM102" s="407"/>
      <c r="IN102" s="407"/>
      <c r="IO102" s="407"/>
      <c r="IP102" s="407"/>
      <c r="IQ102" s="407"/>
      <c r="IR102" s="407"/>
      <c r="IS102" s="407"/>
      <c r="IT102" s="407"/>
      <c r="IU102" s="407"/>
      <c r="IV102" s="407"/>
    </row>
    <row r="103" s="405" customFormat="1" spans="243:256">
      <c r="II103" s="407"/>
      <c r="IJ103" s="407"/>
      <c r="IK103" s="407"/>
      <c r="IL103" s="407"/>
      <c r="IM103" s="407"/>
      <c r="IN103" s="407"/>
      <c r="IO103" s="407"/>
      <c r="IP103" s="407"/>
      <c r="IQ103" s="407"/>
      <c r="IR103" s="407"/>
      <c r="IS103" s="407"/>
      <c r="IT103" s="407"/>
      <c r="IU103" s="407"/>
      <c r="IV103" s="407"/>
    </row>
    <row r="104" s="405" customFormat="1" spans="243:256">
      <c r="II104" s="407"/>
      <c r="IJ104" s="407"/>
      <c r="IK104" s="407"/>
      <c r="IL104" s="407"/>
      <c r="IM104" s="407"/>
      <c r="IN104" s="407"/>
      <c r="IO104" s="407"/>
      <c r="IP104" s="407"/>
      <c r="IQ104" s="407"/>
      <c r="IR104" s="407"/>
      <c r="IS104" s="407"/>
      <c r="IT104" s="407"/>
      <c r="IU104" s="407"/>
      <c r="IV104" s="407"/>
    </row>
    <row r="105" s="405" customFormat="1" spans="243:256">
      <c r="II105" s="407"/>
      <c r="IJ105" s="407"/>
      <c r="IK105" s="407"/>
      <c r="IL105" s="407"/>
      <c r="IM105" s="407"/>
      <c r="IN105" s="407"/>
      <c r="IO105" s="407"/>
      <c r="IP105" s="407"/>
      <c r="IQ105" s="407"/>
      <c r="IR105" s="407"/>
      <c r="IS105" s="407"/>
      <c r="IT105" s="407"/>
      <c r="IU105" s="407"/>
      <c r="IV105" s="407"/>
    </row>
    <row r="106" s="405" customFormat="1" spans="243:256">
      <c r="II106" s="407"/>
      <c r="IJ106" s="407"/>
      <c r="IK106" s="407"/>
      <c r="IL106" s="407"/>
      <c r="IM106" s="407"/>
      <c r="IN106" s="407"/>
      <c r="IO106" s="407"/>
      <c r="IP106" s="407"/>
      <c r="IQ106" s="407"/>
      <c r="IR106" s="407"/>
      <c r="IS106" s="407"/>
      <c r="IT106" s="407"/>
      <c r="IU106" s="407"/>
      <c r="IV106" s="407"/>
    </row>
    <row r="107" s="405" customFormat="1" spans="243:256">
      <c r="II107" s="407"/>
      <c r="IJ107" s="407"/>
      <c r="IK107" s="407"/>
      <c r="IL107" s="407"/>
      <c r="IM107" s="407"/>
      <c r="IN107" s="407"/>
      <c r="IO107" s="407"/>
      <c r="IP107" s="407"/>
      <c r="IQ107" s="407"/>
      <c r="IR107" s="407"/>
      <c r="IS107" s="407"/>
      <c r="IT107" s="407"/>
      <c r="IU107" s="407"/>
      <c r="IV107" s="407"/>
    </row>
    <row r="108" s="405" customFormat="1" spans="243:256">
      <c r="II108" s="407"/>
      <c r="IJ108" s="407"/>
      <c r="IK108" s="407"/>
      <c r="IL108" s="407"/>
      <c r="IM108" s="407"/>
      <c r="IN108" s="407"/>
      <c r="IO108" s="407"/>
      <c r="IP108" s="407"/>
      <c r="IQ108" s="407"/>
      <c r="IR108" s="407"/>
      <c r="IS108" s="407"/>
      <c r="IT108" s="407"/>
      <c r="IU108" s="407"/>
      <c r="IV108" s="407"/>
    </row>
    <row r="109" s="405" customFormat="1" spans="243:256">
      <c r="II109" s="407"/>
      <c r="IJ109" s="407"/>
      <c r="IK109" s="407"/>
      <c r="IL109" s="407"/>
      <c r="IM109" s="407"/>
      <c r="IN109" s="407"/>
      <c r="IO109" s="407"/>
      <c r="IP109" s="407"/>
      <c r="IQ109" s="407"/>
      <c r="IR109" s="407"/>
      <c r="IS109" s="407"/>
      <c r="IT109" s="407"/>
      <c r="IU109" s="407"/>
      <c r="IV109" s="407"/>
    </row>
    <row r="110" s="405" customFormat="1" spans="243:256">
      <c r="II110" s="407"/>
      <c r="IJ110" s="407"/>
      <c r="IK110" s="407"/>
      <c r="IL110" s="407"/>
      <c r="IM110" s="407"/>
      <c r="IN110" s="407"/>
      <c r="IO110" s="407"/>
      <c r="IP110" s="407"/>
      <c r="IQ110" s="407"/>
      <c r="IR110" s="407"/>
      <c r="IS110" s="407"/>
      <c r="IT110" s="407"/>
      <c r="IU110" s="407"/>
      <c r="IV110" s="407"/>
    </row>
    <row r="111" s="405" customFormat="1" spans="243:256">
      <c r="II111" s="407"/>
      <c r="IJ111" s="407"/>
      <c r="IK111" s="407"/>
      <c r="IL111" s="407"/>
      <c r="IM111" s="407"/>
      <c r="IN111" s="407"/>
      <c r="IO111" s="407"/>
      <c r="IP111" s="407"/>
      <c r="IQ111" s="407"/>
      <c r="IR111" s="407"/>
      <c r="IS111" s="407"/>
      <c r="IT111" s="407"/>
      <c r="IU111" s="407"/>
      <c r="IV111" s="407"/>
    </row>
    <row r="112" s="405" customFormat="1" spans="243:256">
      <c r="II112" s="407"/>
      <c r="IJ112" s="407"/>
      <c r="IK112" s="407"/>
      <c r="IL112" s="407"/>
      <c r="IM112" s="407"/>
      <c r="IN112" s="407"/>
      <c r="IO112" s="407"/>
      <c r="IP112" s="407"/>
      <c r="IQ112" s="407"/>
      <c r="IR112" s="407"/>
      <c r="IS112" s="407"/>
      <c r="IT112" s="407"/>
      <c r="IU112" s="407"/>
      <c r="IV112" s="407"/>
    </row>
    <row r="113" s="405" customFormat="1" spans="243:256">
      <c r="II113" s="407"/>
      <c r="IJ113" s="407"/>
      <c r="IK113" s="407"/>
      <c r="IL113" s="407"/>
      <c r="IM113" s="407"/>
      <c r="IN113" s="407"/>
      <c r="IO113" s="407"/>
      <c r="IP113" s="407"/>
      <c r="IQ113" s="407"/>
      <c r="IR113" s="407"/>
      <c r="IS113" s="407"/>
      <c r="IT113" s="407"/>
      <c r="IU113" s="407"/>
      <c r="IV113" s="407"/>
    </row>
    <row r="114" s="405" customFormat="1" spans="243:256">
      <c r="II114" s="407"/>
      <c r="IJ114" s="407"/>
      <c r="IK114" s="407"/>
      <c r="IL114" s="407"/>
      <c r="IM114" s="407"/>
      <c r="IN114" s="407"/>
      <c r="IO114" s="407"/>
      <c r="IP114" s="407"/>
      <c r="IQ114" s="407"/>
      <c r="IR114" s="407"/>
      <c r="IS114" s="407"/>
      <c r="IT114" s="407"/>
      <c r="IU114" s="407"/>
      <c r="IV114" s="407"/>
    </row>
    <row r="115" s="405" customFormat="1" spans="243:256">
      <c r="II115" s="407"/>
      <c r="IJ115" s="407"/>
      <c r="IK115" s="407"/>
      <c r="IL115" s="407"/>
      <c r="IM115" s="407"/>
      <c r="IN115" s="407"/>
      <c r="IO115" s="407"/>
      <c r="IP115" s="407"/>
      <c r="IQ115" s="407"/>
      <c r="IR115" s="407"/>
      <c r="IS115" s="407"/>
      <c r="IT115" s="407"/>
      <c r="IU115" s="407"/>
      <c r="IV115" s="407"/>
    </row>
    <row r="116" s="405" customFormat="1" spans="243:256">
      <c r="II116" s="407"/>
      <c r="IJ116" s="407"/>
      <c r="IK116" s="407"/>
      <c r="IL116" s="407"/>
      <c r="IM116" s="407"/>
      <c r="IN116" s="407"/>
      <c r="IO116" s="407"/>
      <c r="IP116" s="407"/>
      <c r="IQ116" s="407"/>
      <c r="IR116" s="407"/>
      <c r="IS116" s="407"/>
      <c r="IT116" s="407"/>
      <c r="IU116" s="407"/>
      <c r="IV116" s="407"/>
    </row>
    <row r="117" s="405" customFormat="1" spans="243:256">
      <c r="II117" s="407"/>
      <c r="IJ117" s="407"/>
      <c r="IK117" s="407"/>
      <c r="IL117" s="407"/>
      <c r="IM117" s="407"/>
      <c r="IN117" s="407"/>
      <c r="IO117" s="407"/>
      <c r="IP117" s="407"/>
      <c r="IQ117" s="407"/>
      <c r="IR117" s="407"/>
      <c r="IS117" s="407"/>
      <c r="IT117" s="407"/>
      <c r="IU117" s="407"/>
      <c r="IV117" s="407"/>
    </row>
    <row r="118" s="405" customFormat="1" spans="243:256">
      <c r="II118" s="407"/>
      <c r="IJ118" s="407"/>
      <c r="IK118" s="407"/>
      <c r="IL118" s="407"/>
      <c r="IM118" s="407"/>
      <c r="IN118" s="407"/>
      <c r="IO118" s="407"/>
      <c r="IP118" s="407"/>
      <c r="IQ118" s="407"/>
      <c r="IR118" s="407"/>
      <c r="IS118" s="407"/>
      <c r="IT118" s="407"/>
      <c r="IU118" s="407"/>
      <c r="IV118" s="407"/>
    </row>
    <row r="119" s="405" customFormat="1" spans="243:256">
      <c r="II119" s="407"/>
      <c r="IJ119" s="407"/>
      <c r="IK119" s="407"/>
      <c r="IL119" s="407"/>
      <c r="IM119" s="407"/>
      <c r="IN119" s="407"/>
      <c r="IO119" s="407"/>
      <c r="IP119" s="407"/>
      <c r="IQ119" s="407"/>
      <c r="IR119" s="407"/>
      <c r="IS119" s="407"/>
      <c r="IT119" s="407"/>
      <c r="IU119" s="407"/>
      <c r="IV119" s="407"/>
    </row>
    <row r="120" s="405" customFormat="1" spans="243:256">
      <c r="II120" s="407"/>
      <c r="IJ120" s="407"/>
      <c r="IK120" s="407"/>
      <c r="IL120" s="407"/>
      <c r="IM120" s="407"/>
      <c r="IN120" s="407"/>
      <c r="IO120" s="407"/>
      <c r="IP120" s="407"/>
      <c r="IQ120" s="407"/>
      <c r="IR120" s="407"/>
      <c r="IS120" s="407"/>
      <c r="IT120" s="407"/>
      <c r="IU120" s="407"/>
      <c r="IV120" s="407"/>
    </row>
    <row r="121" s="405" customFormat="1" spans="243:256">
      <c r="II121" s="407"/>
      <c r="IJ121" s="407"/>
      <c r="IK121" s="407"/>
      <c r="IL121" s="407"/>
      <c r="IM121" s="407"/>
      <c r="IN121" s="407"/>
      <c r="IO121" s="407"/>
      <c r="IP121" s="407"/>
      <c r="IQ121" s="407"/>
      <c r="IR121" s="407"/>
      <c r="IS121" s="407"/>
      <c r="IT121" s="407"/>
      <c r="IU121" s="407"/>
      <c r="IV121" s="407"/>
    </row>
    <row r="122" s="405" customFormat="1" spans="243:256">
      <c r="II122" s="407"/>
      <c r="IJ122" s="407"/>
      <c r="IK122" s="407"/>
      <c r="IL122" s="407"/>
      <c r="IM122" s="407"/>
      <c r="IN122" s="407"/>
      <c r="IO122" s="407"/>
      <c r="IP122" s="407"/>
      <c r="IQ122" s="407"/>
      <c r="IR122" s="407"/>
      <c r="IS122" s="407"/>
      <c r="IT122" s="407"/>
      <c r="IU122" s="407"/>
      <c r="IV122" s="407"/>
    </row>
    <row r="123" s="405" customFormat="1" spans="243:256">
      <c r="II123" s="407"/>
      <c r="IJ123" s="407"/>
      <c r="IK123" s="407"/>
      <c r="IL123" s="407"/>
      <c r="IM123" s="407"/>
      <c r="IN123" s="407"/>
      <c r="IO123" s="407"/>
      <c r="IP123" s="407"/>
      <c r="IQ123" s="407"/>
      <c r="IR123" s="407"/>
      <c r="IS123" s="407"/>
      <c r="IT123" s="407"/>
      <c r="IU123" s="407"/>
      <c r="IV123" s="407"/>
    </row>
    <row r="124" s="405" customFormat="1" spans="243:256">
      <c r="II124" s="407"/>
      <c r="IJ124" s="407"/>
      <c r="IK124" s="407"/>
      <c r="IL124" s="407"/>
      <c r="IM124" s="407"/>
      <c r="IN124" s="407"/>
      <c r="IO124" s="407"/>
      <c r="IP124" s="407"/>
      <c r="IQ124" s="407"/>
      <c r="IR124" s="407"/>
      <c r="IS124" s="407"/>
      <c r="IT124" s="407"/>
      <c r="IU124" s="407"/>
      <c r="IV124" s="407"/>
    </row>
    <row r="125" s="405" customFormat="1" spans="243:256">
      <c r="II125" s="407"/>
      <c r="IJ125" s="407"/>
      <c r="IK125" s="407"/>
      <c r="IL125" s="407"/>
      <c r="IM125" s="407"/>
      <c r="IN125" s="407"/>
      <c r="IO125" s="407"/>
      <c r="IP125" s="407"/>
      <c r="IQ125" s="407"/>
      <c r="IR125" s="407"/>
      <c r="IS125" s="407"/>
      <c r="IT125" s="407"/>
      <c r="IU125" s="407"/>
      <c r="IV125" s="407"/>
    </row>
    <row r="126" s="405" customFormat="1" spans="243:256">
      <c r="II126" s="407"/>
      <c r="IJ126" s="407"/>
      <c r="IK126" s="407"/>
      <c r="IL126" s="407"/>
      <c r="IM126" s="407"/>
      <c r="IN126" s="407"/>
      <c r="IO126" s="407"/>
      <c r="IP126" s="407"/>
      <c r="IQ126" s="407"/>
      <c r="IR126" s="407"/>
      <c r="IS126" s="407"/>
      <c r="IT126" s="407"/>
      <c r="IU126" s="407"/>
      <c r="IV126" s="407"/>
    </row>
    <row r="127" s="405" customFormat="1" spans="243:256">
      <c r="II127" s="407"/>
      <c r="IJ127" s="407"/>
      <c r="IK127" s="407"/>
      <c r="IL127" s="407"/>
      <c r="IM127" s="407"/>
      <c r="IN127" s="407"/>
      <c r="IO127" s="407"/>
      <c r="IP127" s="407"/>
      <c r="IQ127" s="407"/>
      <c r="IR127" s="407"/>
      <c r="IS127" s="407"/>
      <c r="IT127" s="407"/>
      <c r="IU127" s="407"/>
      <c r="IV127" s="407"/>
    </row>
    <row r="128" s="405" customFormat="1" spans="243:256">
      <c r="II128" s="407"/>
      <c r="IJ128" s="407"/>
      <c r="IK128" s="407"/>
      <c r="IL128" s="407"/>
      <c r="IM128" s="407"/>
      <c r="IN128" s="407"/>
      <c r="IO128" s="407"/>
      <c r="IP128" s="407"/>
      <c r="IQ128" s="407"/>
      <c r="IR128" s="407"/>
      <c r="IS128" s="407"/>
      <c r="IT128" s="407"/>
      <c r="IU128" s="407"/>
      <c r="IV128" s="407"/>
    </row>
    <row r="129" s="405" customFormat="1" spans="243:256">
      <c r="II129" s="407"/>
      <c r="IJ129" s="407"/>
      <c r="IK129" s="407"/>
      <c r="IL129" s="407"/>
      <c r="IM129" s="407"/>
      <c r="IN129" s="407"/>
      <c r="IO129" s="407"/>
      <c r="IP129" s="407"/>
      <c r="IQ129" s="407"/>
      <c r="IR129" s="407"/>
      <c r="IS129" s="407"/>
      <c r="IT129" s="407"/>
      <c r="IU129" s="407"/>
      <c r="IV129" s="407"/>
    </row>
    <row r="130" s="405" customFormat="1" spans="243:256">
      <c r="II130" s="407"/>
      <c r="IJ130" s="407"/>
      <c r="IK130" s="407"/>
      <c r="IL130" s="407"/>
      <c r="IM130" s="407"/>
      <c r="IN130" s="407"/>
      <c r="IO130" s="407"/>
      <c r="IP130" s="407"/>
      <c r="IQ130" s="407"/>
      <c r="IR130" s="407"/>
      <c r="IS130" s="407"/>
      <c r="IT130" s="407"/>
      <c r="IU130" s="407"/>
      <c r="IV130" s="407"/>
    </row>
    <row r="131" s="405" customFormat="1" spans="243:256">
      <c r="II131" s="407"/>
      <c r="IJ131" s="407"/>
      <c r="IK131" s="407"/>
      <c r="IL131" s="407"/>
      <c r="IM131" s="407"/>
      <c r="IN131" s="407"/>
      <c r="IO131" s="407"/>
      <c r="IP131" s="407"/>
      <c r="IQ131" s="407"/>
      <c r="IR131" s="407"/>
      <c r="IS131" s="407"/>
      <c r="IT131" s="407"/>
      <c r="IU131" s="407"/>
      <c r="IV131" s="407"/>
    </row>
    <row r="132" s="405" customFormat="1" spans="243:256">
      <c r="II132" s="407"/>
      <c r="IJ132" s="407"/>
      <c r="IK132" s="407"/>
      <c r="IL132" s="407"/>
      <c r="IM132" s="407"/>
      <c r="IN132" s="407"/>
      <c r="IO132" s="407"/>
      <c r="IP132" s="407"/>
      <c r="IQ132" s="407"/>
      <c r="IR132" s="407"/>
      <c r="IS132" s="407"/>
      <c r="IT132" s="407"/>
      <c r="IU132" s="407"/>
      <c r="IV132" s="407"/>
    </row>
    <row r="133" s="405" customFormat="1" spans="243:256">
      <c r="II133" s="407"/>
      <c r="IJ133" s="407"/>
      <c r="IK133" s="407"/>
      <c r="IL133" s="407"/>
      <c r="IM133" s="407"/>
      <c r="IN133" s="407"/>
      <c r="IO133" s="407"/>
      <c r="IP133" s="407"/>
      <c r="IQ133" s="407"/>
      <c r="IR133" s="407"/>
      <c r="IS133" s="407"/>
      <c r="IT133" s="407"/>
      <c r="IU133" s="407"/>
      <c r="IV133" s="407"/>
    </row>
    <row r="134" s="405" customFormat="1" spans="243:256">
      <c r="II134" s="407"/>
      <c r="IJ134" s="407"/>
      <c r="IK134" s="407"/>
      <c r="IL134" s="407"/>
      <c r="IM134" s="407"/>
      <c r="IN134" s="407"/>
      <c r="IO134" s="407"/>
      <c r="IP134" s="407"/>
      <c r="IQ134" s="407"/>
      <c r="IR134" s="407"/>
      <c r="IS134" s="407"/>
      <c r="IT134" s="407"/>
      <c r="IU134" s="407"/>
      <c r="IV134" s="407"/>
    </row>
    <row r="135" s="405" customFormat="1" spans="243:256">
      <c r="II135" s="407"/>
      <c r="IJ135" s="407"/>
      <c r="IK135" s="407"/>
      <c r="IL135" s="407"/>
      <c r="IM135" s="407"/>
      <c r="IN135" s="407"/>
      <c r="IO135" s="407"/>
      <c r="IP135" s="407"/>
      <c r="IQ135" s="407"/>
      <c r="IR135" s="407"/>
      <c r="IS135" s="407"/>
      <c r="IT135" s="407"/>
      <c r="IU135" s="407"/>
      <c r="IV135" s="407"/>
    </row>
    <row r="136" s="405" customFormat="1" spans="243:256">
      <c r="II136" s="407"/>
      <c r="IJ136" s="407"/>
      <c r="IK136" s="407"/>
      <c r="IL136" s="407"/>
      <c r="IM136" s="407"/>
      <c r="IN136" s="407"/>
      <c r="IO136" s="407"/>
      <c r="IP136" s="407"/>
      <c r="IQ136" s="407"/>
      <c r="IR136" s="407"/>
      <c r="IS136" s="407"/>
      <c r="IT136" s="407"/>
      <c r="IU136" s="407"/>
      <c r="IV136" s="407"/>
    </row>
    <row r="137" s="405" customFormat="1" spans="243:256">
      <c r="II137" s="407"/>
      <c r="IJ137" s="407"/>
      <c r="IK137" s="407"/>
      <c r="IL137" s="407"/>
      <c r="IM137" s="407"/>
      <c r="IN137" s="407"/>
      <c r="IO137" s="407"/>
      <c r="IP137" s="407"/>
      <c r="IQ137" s="407"/>
      <c r="IR137" s="407"/>
      <c r="IS137" s="407"/>
      <c r="IT137" s="407"/>
      <c r="IU137" s="407"/>
      <c r="IV137" s="407"/>
    </row>
    <row r="138" s="405" customFormat="1" spans="243:256">
      <c r="II138" s="407"/>
      <c r="IJ138" s="407"/>
      <c r="IK138" s="407"/>
      <c r="IL138" s="407"/>
      <c r="IM138" s="407"/>
      <c r="IN138" s="407"/>
      <c r="IO138" s="407"/>
      <c r="IP138" s="407"/>
      <c r="IQ138" s="407"/>
      <c r="IR138" s="407"/>
      <c r="IS138" s="407"/>
      <c r="IT138" s="407"/>
      <c r="IU138" s="407"/>
      <c r="IV138" s="407"/>
    </row>
    <row r="139" s="405" customFormat="1" spans="243:256">
      <c r="II139" s="407"/>
      <c r="IJ139" s="407"/>
      <c r="IK139" s="407"/>
      <c r="IL139" s="407"/>
      <c r="IM139" s="407"/>
      <c r="IN139" s="407"/>
      <c r="IO139" s="407"/>
      <c r="IP139" s="407"/>
      <c r="IQ139" s="407"/>
      <c r="IR139" s="407"/>
      <c r="IS139" s="407"/>
      <c r="IT139" s="407"/>
      <c r="IU139" s="407"/>
      <c r="IV139" s="407"/>
    </row>
    <row r="140" s="405" customFormat="1" spans="243:256">
      <c r="II140" s="407"/>
      <c r="IJ140" s="407"/>
      <c r="IK140" s="407"/>
      <c r="IL140" s="407"/>
      <c r="IM140" s="407"/>
      <c r="IN140" s="407"/>
      <c r="IO140" s="407"/>
      <c r="IP140" s="407"/>
      <c r="IQ140" s="407"/>
      <c r="IR140" s="407"/>
      <c r="IS140" s="407"/>
      <c r="IT140" s="407"/>
      <c r="IU140" s="407"/>
      <c r="IV140" s="407"/>
    </row>
    <row r="141" s="405" customFormat="1" spans="243:256">
      <c r="II141" s="407"/>
      <c r="IJ141" s="407"/>
      <c r="IK141" s="407"/>
      <c r="IL141" s="407"/>
      <c r="IM141" s="407"/>
      <c r="IN141" s="407"/>
      <c r="IO141" s="407"/>
      <c r="IP141" s="407"/>
      <c r="IQ141" s="407"/>
      <c r="IR141" s="407"/>
      <c r="IS141" s="407"/>
      <c r="IT141" s="407"/>
      <c r="IU141" s="407"/>
      <c r="IV141" s="407"/>
    </row>
    <row r="142" s="405" customFormat="1" spans="243:256">
      <c r="II142" s="407"/>
      <c r="IJ142" s="407"/>
      <c r="IK142" s="407"/>
      <c r="IL142" s="407"/>
      <c r="IM142" s="407"/>
      <c r="IN142" s="407"/>
      <c r="IO142" s="407"/>
      <c r="IP142" s="407"/>
      <c r="IQ142" s="407"/>
      <c r="IR142" s="407"/>
      <c r="IS142" s="407"/>
      <c r="IT142" s="407"/>
      <c r="IU142" s="407"/>
      <c r="IV142" s="407"/>
    </row>
    <row r="143" s="405" customFormat="1" spans="243:256">
      <c r="II143" s="407"/>
      <c r="IJ143" s="407"/>
      <c r="IK143" s="407"/>
      <c r="IL143" s="407"/>
      <c r="IM143" s="407"/>
      <c r="IN143" s="407"/>
      <c r="IO143" s="407"/>
      <c r="IP143" s="407"/>
      <c r="IQ143" s="407"/>
      <c r="IR143" s="407"/>
      <c r="IS143" s="407"/>
      <c r="IT143" s="407"/>
      <c r="IU143" s="407"/>
      <c r="IV143" s="407"/>
    </row>
    <row r="144" s="405" customFormat="1" spans="243:256">
      <c r="II144" s="407"/>
      <c r="IJ144" s="407"/>
      <c r="IK144" s="407"/>
      <c r="IL144" s="407"/>
      <c r="IM144" s="407"/>
      <c r="IN144" s="407"/>
      <c r="IO144" s="407"/>
      <c r="IP144" s="407"/>
      <c r="IQ144" s="407"/>
      <c r="IR144" s="407"/>
      <c r="IS144" s="407"/>
      <c r="IT144" s="407"/>
      <c r="IU144" s="407"/>
      <c r="IV144" s="407"/>
    </row>
    <row r="145" s="405" customFormat="1" spans="243:256">
      <c r="II145" s="407"/>
      <c r="IJ145" s="407"/>
      <c r="IK145" s="407"/>
      <c r="IL145" s="407"/>
      <c r="IM145" s="407"/>
      <c r="IN145" s="407"/>
      <c r="IO145" s="407"/>
      <c r="IP145" s="407"/>
      <c r="IQ145" s="407"/>
      <c r="IR145" s="407"/>
      <c r="IS145" s="407"/>
      <c r="IT145" s="407"/>
      <c r="IU145" s="407"/>
      <c r="IV145" s="407"/>
    </row>
    <row r="146" s="405" customFormat="1" spans="243:256">
      <c r="II146" s="407"/>
      <c r="IJ146" s="407"/>
      <c r="IK146" s="407"/>
      <c r="IL146" s="407"/>
      <c r="IM146" s="407"/>
      <c r="IN146" s="407"/>
      <c r="IO146" s="407"/>
      <c r="IP146" s="407"/>
      <c r="IQ146" s="407"/>
      <c r="IR146" s="407"/>
      <c r="IS146" s="407"/>
      <c r="IT146" s="407"/>
      <c r="IU146" s="407"/>
      <c r="IV146" s="407"/>
    </row>
    <row r="147" s="405" customFormat="1" spans="243:256">
      <c r="II147" s="407"/>
      <c r="IJ147" s="407"/>
      <c r="IK147" s="407"/>
      <c r="IL147" s="407"/>
      <c r="IM147" s="407"/>
      <c r="IN147" s="407"/>
      <c r="IO147" s="407"/>
      <c r="IP147" s="407"/>
      <c r="IQ147" s="407"/>
      <c r="IR147" s="407"/>
      <c r="IS147" s="407"/>
      <c r="IT147" s="407"/>
      <c r="IU147" s="407"/>
      <c r="IV147" s="407"/>
    </row>
    <row r="148" s="405" customFormat="1" spans="243:256">
      <c r="II148" s="407"/>
      <c r="IJ148" s="407"/>
      <c r="IK148" s="407"/>
      <c r="IL148" s="407"/>
      <c r="IM148" s="407"/>
      <c r="IN148" s="407"/>
      <c r="IO148" s="407"/>
      <c r="IP148" s="407"/>
      <c r="IQ148" s="407"/>
      <c r="IR148" s="407"/>
      <c r="IS148" s="407"/>
      <c r="IT148" s="407"/>
      <c r="IU148" s="407"/>
      <c r="IV148" s="407"/>
    </row>
    <row r="149" s="405" customFormat="1" spans="243:256">
      <c r="II149" s="407"/>
      <c r="IJ149" s="407"/>
      <c r="IK149" s="407"/>
      <c r="IL149" s="407"/>
      <c r="IM149" s="407"/>
      <c r="IN149" s="407"/>
      <c r="IO149" s="407"/>
      <c r="IP149" s="407"/>
      <c r="IQ149" s="407"/>
      <c r="IR149" s="407"/>
      <c r="IS149" s="407"/>
      <c r="IT149" s="407"/>
      <c r="IU149" s="407"/>
      <c r="IV149" s="407"/>
    </row>
    <row r="150" s="405" customFormat="1" spans="243:256">
      <c r="II150" s="407"/>
      <c r="IJ150" s="407"/>
      <c r="IK150" s="407"/>
      <c r="IL150" s="407"/>
      <c r="IM150" s="407"/>
      <c r="IN150" s="407"/>
      <c r="IO150" s="407"/>
      <c r="IP150" s="407"/>
      <c r="IQ150" s="407"/>
      <c r="IR150" s="407"/>
      <c r="IS150" s="407"/>
      <c r="IT150" s="407"/>
      <c r="IU150" s="407"/>
      <c r="IV150" s="407"/>
    </row>
    <row r="151" s="405" customFormat="1" spans="243:256">
      <c r="II151" s="407"/>
      <c r="IJ151" s="407"/>
      <c r="IK151" s="407"/>
      <c r="IL151" s="407"/>
      <c r="IM151" s="407"/>
      <c r="IN151" s="407"/>
      <c r="IO151" s="407"/>
      <c r="IP151" s="407"/>
      <c r="IQ151" s="407"/>
      <c r="IR151" s="407"/>
      <c r="IS151" s="407"/>
      <c r="IT151" s="407"/>
      <c r="IU151" s="407"/>
      <c r="IV151" s="407"/>
    </row>
    <row r="152" s="405" customFormat="1" spans="243:256">
      <c r="II152" s="407"/>
      <c r="IJ152" s="407"/>
      <c r="IK152" s="407"/>
      <c r="IL152" s="407"/>
      <c r="IM152" s="407"/>
      <c r="IN152" s="407"/>
      <c r="IO152" s="407"/>
      <c r="IP152" s="407"/>
      <c r="IQ152" s="407"/>
      <c r="IR152" s="407"/>
      <c r="IS152" s="407"/>
      <c r="IT152" s="407"/>
      <c r="IU152" s="407"/>
      <c r="IV152" s="407"/>
    </row>
    <row r="153" s="405" customFormat="1" spans="243:256">
      <c r="II153" s="407"/>
      <c r="IJ153" s="407"/>
      <c r="IK153" s="407"/>
      <c r="IL153" s="407"/>
      <c r="IM153" s="407"/>
      <c r="IN153" s="407"/>
      <c r="IO153" s="407"/>
      <c r="IP153" s="407"/>
      <c r="IQ153" s="407"/>
      <c r="IR153" s="407"/>
      <c r="IS153" s="407"/>
      <c r="IT153" s="407"/>
      <c r="IU153" s="407"/>
      <c r="IV153" s="407"/>
    </row>
    <row r="154" s="405" customFormat="1" spans="243:256">
      <c r="II154" s="407"/>
      <c r="IJ154" s="407"/>
      <c r="IK154" s="407"/>
      <c r="IL154" s="407"/>
      <c r="IM154" s="407"/>
      <c r="IN154" s="407"/>
      <c r="IO154" s="407"/>
      <c r="IP154" s="407"/>
      <c r="IQ154" s="407"/>
      <c r="IR154" s="407"/>
      <c r="IS154" s="407"/>
      <c r="IT154" s="407"/>
      <c r="IU154" s="407"/>
      <c r="IV154" s="407"/>
    </row>
    <row r="155" s="405" customFormat="1" spans="243:256">
      <c r="II155" s="407"/>
      <c r="IJ155" s="407"/>
      <c r="IK155" s="407"/>
      <c r="IL155" s="407"/>
      <c r="IM155" s="407"/>
      <c r="IN155" s="407"/>
      <c r="IO155" s="407"/>
      <c r="IP155" s="407"/>
      <c r="IQ155" s="407"/>
      <c r="IR155" s="407"/>
      <c r="IS155" s="407"/>
      <c r="IT155" s="407"/>
      <c r="IU155" s="407"/>
      <c r="IV155" s="407"/>
    </row>
    <row r="156" s="405" customFormat="1" spans="243:256">
      <c r="II156" s="407"/>
      <c r="IJ156" s="407"/>
      <c r="IK156" s="407"/>
      <c r="IL156" s="407"/>
      <c r="IM156" s="407"/>
      <c r="IN156" s="407"/>
      <c r="IO156" s="407"/>
      <c r="IP156" s="407"/>
      <c r="IQ156" s="407"/>
      <c r="IR156" s="407"/>
      <c r="IS156" s="407"/>
      <c r="IT156" s="407"/>
      <c r="IU156" s="407"/>
      <c r="IV156" s="407"/>
    </row>
    <row r="157" s="405" customFormat="1" spans="243:256">
      <c r="II157" s="407"/>
      <c r="IJ157" s="407"/>
      <c r="IK157" s="407"/>
      <c r="IL157" s="407"/>
      <c r="IM157" s="407"/>
      <c r="IN157" s="407"/>
      <c r="IO157" s="407"/>
      <c r="IP157" s="407"/>
      <c r="IQ157" s="407"/>
      <c r="IR157" s="407"/>
      <c r="IS157" s="407"/>
      <c r="IT157" s="407"/>
      <c r="IU157" s="407"/>
      <c r="IV157" s="407"/>
    </row>
    <row r="158" s="405" customFormat="1" spans="243:256">
      <c r="II158" s="407"/>
      <c r="IJ158" s="407"/>
      <c r="IK158" s="407"/>
      <c r="IL158" s="407"/>
      <c r="IM158" s="407"/>
      <c r="IN158" s="407"/>
      <c r="IO158" s="407"/>
      <c r="IP158" s="407"/>
      <c r="IQ158" s="407"/>
      <c r="IR158" s="407"/>
      <c r="IS158" s="407"/>
      <c r="IT158" s="407"/>
      <c r="IU158" s="407"/>
      <c r="IV158" s="407"/>
    </row>
    <row r="159" s="405" customFormat="1" spans="243:256">
      <c r="II159" s="407"/>
      <c r="IJ159" s="407"/>
      <c r="IK159" s="407"/>
      <c r="IL159" s="407"/>
      <c r="IM159" s="407"/>
      <c r="IN159" s="407"/>
      <c r="IO159" s="407"/>
      <c r="IP159" s="407"/>
      <c r="IQ159" s="407"/>
      <c r="IR159" s="407"/>
      <c r="IS159" s="407"/>
      <c r="IT159" s="407"/>
      <c r="IU159" s="407"/>
      <c r="IV159" s="407"/>
    </row>
    <row r="160" s="405" customFormat="1" spans="243:256">
      <c r="II160" s="407"/>
      <c r="IJ160" s="407"/>
      <c r="IK160" s="407"/>
      <c r="IL160" s="407"/>
      <c r="IM160" s="407"/>
      <c r="IN160" s="407"/>
      <c r="IO160" s="407"/>
      <c r="IP160" s="407"/>
      <c r="IQ160" s="407"/>
      <c r="IR160" s="407"/>
      <c r="IS160" s="407"/>
      <c r="IT160" s="407"/>
      <c r="IU160" s="407"/>
      <c r="IV160" s="407"/>
    </row>
    <row r="161" s="405" customFormat="1" spans="243:256">
      <c r="II161" s="407"/>
      <c r="IJ161" s="407"/>
      <c r="IK161" s="407"/>
      <c r="IL161" s="407"/>
      <c r="IM161" s="407"/>
      <c r="IN161" s="407"/>
      <c r="IO161" s="407"/>
      <c r="IP161" s="407"/>
      <c r="IQ161" s="407"/>
      <c r="IR161" s="407"/>
      <c r="IS161" s="407"/>
      <c r="IT161" s="407"/>
      <c r="IU161" s="407"/>
      <c r="IV161" s="407"/>
    </row>
    <row r="162" s="405" customFormat="1" spans="243:256">
      <c r="II162" s="407"/>
      <c r="IJ162" s="407"/>
      <c r="IK162" s="407"/>
      <c r="IL162" s="407"/>
      <c r="IM162" s="407"/>
      <c r="IN162" s="407"/>
      <c r="IO162" s="407"/>
      <c r="IP162" s="407"/>
      <c r="IQ162" s="407"/>
      <c r="IR162" s="407"/>
      <c r="IS162" s="407"/>
      <c r="IT162" s="407"/>
      <c r="IU162" s="407"/>
      <c r="IV162" s="407"/>
    </row>
    <row r="163" s="405" customFormat="1" spans="243:256">
      <c r="II163" s="407"/>
      <c r="IJ163" s="407"/>
      <c r="IK163" s="407"/>
      <c r="IL163" s="407"/>
      <c r="IM163" s="407"/>
      <c r="IN163" s="407"/>
      <c r="IO163" s="407"/>
      <c r="IP163" s="407"/>
      <c r="IQ163" s="407"/>
      <c r="IR163" s="407"/>
      <c r="IS163" s="407"/>
      <c r="IT163" s="407"/>
      <c r="IU163" s="407"/>
      <c r="IV163" s="407"/>
    </row>
    <row r="164" s="405" customFormat="1" spans="243:256">
      <c r="II164" s="407"/>
      <c r="IJ164" s="407"/>
      <c r="IK164" s="407"/>
      <c r="IL164" s="407"/>
      <c r="IM164" s="407"/>
      <c r="IN164" s="407"/>
      <c r="IO164" s="407"/>
      <c r="IP164" s="407"/>
      <c r="IQ164" s="407"/>
      <c r="IR164" s="407"/>
      <c r="IS164" s="407"/>
      <c r="IT164" s="407"/>
      <c r="IU164" s="407"/>
      <c r="IV164" s="407"/>
    </row>
    <row r="165" s="405" customFormat="1" spans="243:256">
      <c r="II165" s="407"/>
      <c r="IJ165" s="407"/>
      <c r="IK165" s="407"/>
      <c r="IL165" s="407"/>
      <c r="IM165" s="407"/>
      <c r="IN165" s="407"/>
      <c r="IO165" s="407"/>
      <c r="IP165" s="407"/>
      <c r="IQ165" s="407"/>
      <c r="IR165" s="407"/>
      <c r="IS165" s="407"/>
      <c r="IT165" s="407"/>
      <c r="IU165" s="407"/>
      <c r="IV165" s="407"/>
    </row>
    <row r="166" s="405" customFormat="1" spans="243:256">
      <c r="II166" s="407"/>
      <c r="IJ166" s="407"/>
      <c r="IK166" s="407"/>
      <c r="IL166" s="407"/>
      <c r="IM166" s="407"/>
      <c r="IN166" s="407"/>
      <c r="IO166" s="407"/>
      <c r="IP166" s="407"/>
      <c r="IQ166" s="407"/>
      <c r="IR166" s="407"/>
      <c r="IS166" s="407"/>
      <c r="IT166" s="407"/>
      <c r="IU166" s="407"/>
      <c r="IV166" s="407"/>
    </row>
    <row r="167" s="405" customFormat="1" spans="243:256">
      <c r="II167" s="407"/>
      <c r="IJ167" s="407"/>
      <c r="IK167" s="407"/>
      <c r="IL167" s="407"/>
      <c r="IM167" s="407"/>
      <c r="IN167" s="407"/>
      <c r="IO167" s="407"/>
      <c r="IP167" s="407"/>
      <c r="IQ167" s="407"/>
      <c r="IR167" s="407"/>
      <c r="IS167" s="407"/>
      <c r="IT167" s="407"/>
      <c r="IU167" s="407"/>
      <c r="IV167" s="407"/>
    </row>
    <row r="168" s="405" customFormat="1" spans="243:256">
      <c r="II168" s="407"/>
      <c r="IJ168" s="407"/>
      <c r="IK168" s="407"/>
      <c r="IL168" s="407"/>
      <c r="IM168" s="407"/>
      <c r="IN168" s="407"/>
      <c r="IO168" s="407"/>
      <c r="IP168" s="407"/>
      <c r="IQ168" s="407"/>
      <c r="IR168" s="407"/>
      <c r="IS168" s="407"/>
      <c r="IT168" s="407"/>
      <c r="IU168" s="407"/>
      <c r="IV168" s="407"/>
    </row>
    <row r="169" s="405" customFormat="1" spans="243:256">
      <c r="II169" s="407"/>
      <c r="IJ169" s="407"/>
      <c r="IK169" s="407"/>
      <c r="IL169" s="407"/>
      <c r="IM169" s="407"/>
      <c r="IN169" s="407"/>
      <c r="IO169" s="407"/>
      <c r="IP169" s="407"/>
      <c r="IQ169" s="407"/>
      <c r="IR169" s="407"/>
      <c r="IS169" s="407"/>
      <c r="IT169" s="407"/>
      <c r="IU169" s="407"/>
      <c r="IV169" s="407"/>
    </row>
    <row r="170" s="405" customFormat="1" spans="243:256">
      <c r="II170" s="407"/>
      <c r="IJ170" s="407"/>
      <c r="IK170" s="407"/>
      <c r="IL170" s="407"/>
      <c r="IM170" s="407"/>
      <c r="IN170" s="407"/>
      <c r="IO170" s="407"/>
      <c r="IP170" s="407"/>
      <c r="IQ170" s="407"/>
      <c r="IR170" s="407"/>
      <c r="IS170" s="407"/>
      <c r="IT170" s="407"/>
      <c r="IU170" s="407"/>
      <c r="IV170" s="407"/>
    </row>
    <row r="171" s="405" customFormat="1" spans="243:256">
      <c r="II171" s="407"/>
      <c r="IJ171" s="407"/>
      <c r="IK171" s="407"/>
      <c r="IL171" s="407"/>
      <c r="IM171" s="407"/>
      <c r="IN171" s="407"/>
      <c r="IO171" s="407"/>
      <c r="IP171" s="407"/>
      <c r="IQ171" s="407"/>
      <c r="IR171" s="407"/>
      <c r="IS171" s="407"/>
      <c r="IT171" s="407"/>
      <c r="IU171" s="407"/>
      <c r="IV171" s="407"/>
    </row>
    <row r="172" s="405" customFormat="1" spans="243:256">
      <c r="II172" s="407"/>
      <c r="IJ172" s="407"/>
      <c r="IK172" s="407"/>
      <c r="IL172" s="407"/>
      <c r="IM172" s="407"/>
      <c r="IN172" s="407"/>
      <c r="IO172" s="407"/>
      <c r="IP172" s="407"/>
      <c r="IQ172" s="407"/>
      <c r="IR172" s="407"/>
      <c r="IS172" s="407"/>
      <c r="IT172" s="407"/>
      <c r="IU172" s="407"/>
      <c r="IV172" s="407"/>
    </row>
    <row r="173" s="405" customFormat="1" spans="243:256">
      <c r="II173" s="407"/>
      <c r="IJ173" s="407"/>
      <c r="IK173" s="407"/>
      <c r="IL173" s="407"/>
      <c r="IM173" s="407"/>
      <c r="IN173" s="407"/>
      <c r="IO173" s="407"/>
      <c r="IP173" s="407"/>
      <c r="IQ173" s="407"/>
      <c r="IR173" s="407"/>
      <c r="IS173" s="407"/>
      <c r="IT173" s="407"/>
      <c r="IU173" s="407"/>
      <c r="IV173" s="407"/>
    </row>
    <row r="174" s="405" customFormat="1" spans="243:256">
      <c r="II174" s="407"/>
      <c r="IJ174" s="407"/>
      <c r="IK174" s="407"/>
      <c r="IL174" s="407"/>
      <c r="IM174" s="407"/>
      <c r="IN174" s="407"/>
      <c r="IO174" s="407"/>
      <c r="IP174" s="407"/>
      <c r="IQ174" s="407"/>
      <c r="IR174" s="407"/>
      <c r="IS174" s="407"/>
      <c r="IT174" s="407"/>
      <c r="IU174" s="407"/>
      <c r="IV174" s="407"/>
    </row>
    <row r="175" s="405" customFormat="1" spans="243:256">
      <c r="II175" s="407"/>
      <c r="IJ175" s="407"/>
      <c r="IK175" s="407"/>
      <c r="IL175" s="407"/>
      <c r="IM175" s="407"/>
      <c r="IN175" s="407"/>
      <c r="IO175" s="407"/>
      <c r="IP175" s="407"/>
      <c r="IQ175" s="407"/>
      <c r="IR175" s="407"/>
      <c r="IS175" s="407"/>
      <c r="IT175" s="407"/>
      <c r="IU175" s="407"/>
      <c r="IV175" s="407"/>
    </row>
    <row r="176" s="405" customFormat="1" spans="243:256">
      <c r="II176" s="407"/>
      <c r="IJ176" s="407"/>
      <c r="IK176" s="407"/>
      <c r="IL176" s="407"/>
      <c r="IM176" s="407"/>
      <c r="IN176" s="407"/>
      <c r="IO176" s="407"/>
      <c r="IP176" s="407"/>
      <c r="IQ176" s="407"/>
      <c r="IR176" s="407"/>
      <c r="IS176" s="407"/>
      <c r="IT176" s="407"/>
      <c r="IU176" s="407"/>
      <c r="IV176" s="407"/>
    </row>
    <row r="177" s="405" customFormat="1" spans="243:256">
      <c r="II177" s="407"/>
      <c r="IJ177" s="407"/>
      <c r="IK177" s="407"/>
      <c r="IL177" s="407"/>
      <c r="IM177" s="407"/>
      <c r="IN177" s="407"/>
      <c r="IO177" s="407"/>
      <c r="IP177" s="407"/>
      <c r="IQ177" s="407"/>
      <c r="IR177" s="407"/>
      <c r="IS177" s="407"/>
      <c r="IT177" s="407"/>
      <c r="IU177" s="407"/>
      <c r="IV177" s="407"/>
    </row>
  </sheetData>
  <mergeCells count="2">
    <mergeCell ref="A2:D2"/>
    <mergeCell ref="A16:D16"/>
  </mergeCells>
  <printOptions horizontalCentered="1"/>
  <pageMargins left="0.393055555555556" right="0.393055555555556" top="0.393055555555556" bottom="0.393055555555556" header="0.5" footer="0.5"/>
  <pageSetup paperSize="9" fitToHeight="0" orientation="portrait" horizontalDpi="600"/>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pane ySplit="5" topLeftCell="A27" activePane="bottomLeft" state="frozen"/>
      <selection/>
      <selection pane="bottomLeft" activeCell="B6" sqref="B6:G42"/>
    </sheetView>
  </sheetViews>
  <sheetFormatPr defaultColWidth="10.1428571428571" defaultRowHeight="14.25" outlineLevelCol="6"/>
  <cols>
    <col min="1" max="1" width="44.4380952380952" style="324" customWidth="1"/>
    <col min="2" max="4" width="12.7809523809524" style="376" customWidth="1"/>
    <col min="5" max="5" width="12.7809523809524" style="377" customWidth="1"/>
    <col min="6" max="6" width="12.7809523809524" style="376" customWidth="1"/>
    <col min="7" max="7" width="12.7809523809524" style="377" customWidth="1"/>
    <col min="8" max="16384" width="10.1428571428571" style="324"/>
  </cols>
  <sheetData>
    <row r="1" s="372" customFormat="1" ht="20.25" customHeight="1" spans="1:7">
      <c r="A1" s="350" t="s">
        <v>1302</v>
      </c>
      <c r="B1" s="351"/>
      <c r="C1" s="351"/>
      <c r="D1" s="351"/>
      <c r="E1" s="351"/>
      <c r="F1" s="351"/>
      <c r="G1" s="351"/>
    </row>
    <row r="2" s="324" customFormat="1" ht="22.5" customHeight="1" spans="1:7">
      <c r="A2" s="352" t="s">
        <v>1303</v>
      </c>
      <c r="B2" s="352"/>
      <c r="C2" s="352"/>
      <c r="D2" s="352"/>
      <c r="E2" s="352"/>
      <c r="F2" s="352"/>
      <c r="G2" s="352"/>
    </row>
    <row r="3" s="373" customFormat="1" ht="25" customHeight="1" spans="1:7">
      <c r="A3" s="395"/>
      <c r="B3" s="396"/>
      <c r="C3" s="396"/>
      <c r="D3" s="396"/>
      <c r="E3" s="397"/>
      <c r="F3" s="391" t="s">
        <v>285</v>
      </c>
      <c r="G3" s="391"/>
    </row>
    <row r="4" s="374" customFormat="1" ht="33" customHeight="1" spans="1:7">
      <c r="A4" s="267" t="s">
        <v>1281</v>
      </c>
      <c r="B4" s="353" t="s">
        <v>287</v>
      </c>
      <c r="C4" s="380" t="s">
        <v>288</v>
      </c>
      <c r="D4" s="380" t="s">
        <v>289</v>
      </c>
      <c r="E4" s="381" t="s">
        <v>290</v>
      </c>
      <c r="F4" s="381"/>
      <c r="G4" s="381"/>
    </row>
    <row r="5" s="374" customFormat="1" ht="38" customHeight="1" spans="1:7">
      <c r="A5" s="382"/>
      <c r="B5" s="353"/>
      <c r="C5" s="383"/>
      <c r="D5" s="383"/>
      <c r="E5" s="353" t="s">
        <v>291</v>
      </c>
      <c r="F5" s="353" t="s">
        <v>292</v>
      </c>
      <c r="G5" s="353" t="s">
        <v>293</v>
      </c>
    </row>
    <row r="6" s="375" customFormat="1" ht="24" customHeight="1" spans="1:7">
      <c r="A6" s="384" t="s">
        <v>1304</v>
      </c>
      <c r="B6" s="359">
        <f>SUM(B7:B11)</f>
        <v>74050.9</v>
      </c>
      <c r="C6" s="359">
        <f>SUM(C7:C11)</f>
        <v>79846.12</v>
      </c>
      <c r="D6" s="359">
        <f>SUM(D7:D11)</f>
        <v>82261.12</v>
      </c>
      <c r="E6" s="359">
        <f>SUM(E7:E11)</f>
        <v>76226.84</v>
      </c>
      <c r="F6" s="360">
        <f t="shared" ref="F6:F11" si="0">E6/D6</f>
        <v>0.926644811060195</v>
      </c>
      <c r="G6" s="360">
        <f t="shared" ref="G6:G11" si="1">(E6-B6)/B6</f>
        <v>0.0293843829041916</v>
      </c>
    </row>
    <row r="7" s="324" customFormat="1" ht="24" customHeight="1" spans="1:7">
      <c r="A7" s="385" t="s">
        <v>1305</v>
      </c>
      <c r="B7" s="362">
        <v>21380.45</v>
      </c>
      <c r="C7" s="362">
        <v>32790.62</v>
      </c>
      <c r="D7" s="362">
        <v>52005.62</v>
      </c>
      <c r="E7" s="271">
        <v>35076</v>
      </c>
      <c r="F7" s="364">
        <f t="shared" si="0"/>
        <v>0.674465567375218</v>
      </c>
      <c r="G7" s="364">
        <f t="shared" si="1"/>
        <v>0.6405641602492</v>
      </c>
    </row>
    <row r="8" s="324" customFormat="1" ht="24" customHeight="1" spans="1:7">
      <c r="A8" s="385" t="s">
        <v>1306</v>
      </c>
      <c r="B8" s="362">
        <v>5.28</v>
      </c>
      <c r="C8" s="362">
        <v>30.5</v>
      </c>
      <c r="D8" s="362">
        <v>30.5</v>
      </c>
      <c r="E8" s="271">
        <v>3.84</v>
      </c>
      <c r="F8" s="364">
        <f t="shared" si="0"/>
        <v>0.125901639344262</v>
      </c>
      <c r="G8" s="364">
        <f t="shared" si="1"/>
        <v>-0.272727272727273</v>
      </c>
    </row>
    <row r="9" s="324" customFormat="1" ht="24" customHeight="1" spans="1:7">
      <c r="A9" s="385" t="s">
        <v>1307</v>
      </c>
      <c r="B9" s="362">
        <v>51911.16</v>
      </c>
      <c r="C9" s="362">
        <v>46630</v>
      </c>
      <c r="D9" s="362">
        <v>26630</v>
      </c>
      <c r="E9" s="271">
        <v>37120</v>
      </c>
      <c r="F9" s="364">
        <f t="shared" si="0"/>
        <v>1.39391663537364</v>
      </c>
      <c r="G9" s="364">
        <f t="shared" si="1"/>
        <v>-0.284932180286474</v>
      </c>
    </row>
    <row r="10" s="324" customFormat="1" ht="24" customHeight="1" spans="1:7">
      <c r="A10" s="385" t="s">
        <v>317</v>
      </c>
      <c r="B10" s="362">
        <v>441.78</v>
      </c>
      <c r="C10" s="362">
        <v>15</v>
      </c>
      <c r="D10" s="362">
        <v>3215</v>
      </c>
      <c r="E10" s="271">
        <v>3227</v>
      </c>
      <c r="F10" s="364">
        <f t="shared" si="0"/>
        <v>1.00373250388802</v>
      </c>
      <c r="G10" s="364">
        <f t="shared" si="1"/>
        <v>6.30454072162615</v>
      </c>
    </row>
    <row r="11" s="324" customFormat="1" ht="24" customHeight="1" spans="1:7">
      <c r="A11" s="385" t="s">
        <v>1308</v>
      </c>
      <c r="B11" s="362">
        <v>312.23</v>
      </c>
      <c r="C11" s="362">
        <v>380</v>
      </c>
      <c r="D11" s="362">
        <v>380</v>
      </c>
      <c r="E11" s="271">
        <v>800</v>
      </c>
      <c r="F11" s="364">
        <f t="shared" si="0"/>
        <v>2.10526315789474</v>
      </c>
      <c r="G11" s="364">
        <f t="shared" si="1"/>
        <v>1.56221375268232</v>
      </c>
    </row>
    <row r="12" s="375" customFormat="1" ht="24" customHeight="1" spans="1:7">
      <c r="A12" s="384" t="s">
        <v>1309</v>
      </c>
      <c r="B12" s="359">
        <f>SUM(B13:B18)</f>
        <v>0</v>
      </c>
      <c r="C12" s="359">
        <f>SUM(C13:C18)</f>
        <v>0</v>
      </c>
      <c r="D12" s="359">
        <f>SUM(D13:D18)</f>
        <v>0</v>
      </c>
      <c r="E12" s="274">
        <f>SUM(E13:E18)</f>
        <v>0</v>
      </c>
      <c r="F12" s="360">
        <v>0</v>
      </c>
      <c r="G12" s="360">
        <v>0</v>
      </c>
    </row>
    <row r="13" s="324" customFormat="1" ht="24" customHeight="1" spans="1:7">
      <c r="A13" s="385" t="s">
        <v>1305</v>
      </c>
      <c r="B13" s="362"/>
      <c r="C13" s="362"/>
      <c r="D13" s="362"/>
      <c r="E13" s="239"/>
      <c r="F13" s="364"/>
      <c r="G13" s="364"/>
    </row>
    <row r="14" s="324" customFormat="1" ht="24" customHeight="1" spans="1:7">
      <c r="A14" s="385" t="s">
        <v>1306</v>
      </c>
      <c r="B14" s="362"/>
      <c r="C14" s="362"/>
      <c r="D14" s="362"/>
      <c r="E14" s="241"/>
      <c r="F14" s="364"/>
      <c r="G14" s="364"/>
    </row>
    <row r="15" s="324" customFormat="1" ht="24" customHeight="1" spans="1:7">
      <c r="A15" s="386" t="s">
        <v>1307</v>
      </c>
      <c r="B15" s="362"/>
      <c r="C15" s="362"/>
      <c r="D15" s="362"/>
      <c r="E15" s="277"/>
      <c r="F15" s="364"/>
      <c r="G15" s="364"/>
    </row>
    <row r="16" s="324" customFormat="1" ht="24" customHeight="1" spans="1:7">
      <c r="A16" s="386" t="s">
        <v>1310</v>
      </c>
      <c r="B16" s="362"/>
      <c r="C16" s="362"/>
      <c r="D16" s="362"/>
      <c r="E16" s="241"/>
      <c r="F16" s="364"/>
      <c r="G16" s="364"/>
    </row>
    <row r="17" s="324" customFormat="1" ht="24" customHeight="1" spans="1:7">
      <c r="A17" s="385" t="s">
        <v>317</v>
      </c>
      <c r="B17" s="362"/>
      <c r="C17" s="362"/>
      <c r="D17" s="362"/>
      <c r="E17" s="241"/>
      <c r="F17" s="364"/>
      <c r="G17" s="364"/>
    </row>
    <row r="18" s="324" customFormat="1" ht="24" customHeight="1" spans="1:7">
      <c r="A18" s="385" t="s">
        <v>1308</v>
      </c>
      <c r="B18" s="362"/>
      <c r="C18" s="362"/>
      <c r="D18" s="362"/>
      <c r="E18" s="241"/>
      <c r="F18" s="364"/>
      <c r="G18" s="364"/>
    </row>
    <row r="19" s="375" customFormat="1" ht="24" customHeight="1" spans="1:7">
      <c r="A19" s="384" t="s">
        <v>1311</v>
      </c>
      <c r="B19" s="359">
        <f>SUM(B20:B24)</f>
        <v>0</v>
      </c>
      <c r="C19" s="359">
        <f>SUM(C20:C24)</f>
        <v>0</v>
      </c>
      <c r="D19" s="359">
        <f>SUM(D20:D24)</f>
        <v>0</v>
      </c>
      <c r="E19" s="359">
        <f>SUM(E20:E24)</f>
        <v>0</v>
      </c>
      <c r="F19" s="360">
        <v>0</v>
      </c>
      <c r="G19" s="360">
        <v>0</v>
      </c>
    </row>
    <row r="20" s="324" customFormat="1" ht="24" customHeight="1" spans="1:7">
      <c r="A20" s="385" t="s">
        <v>1305</v>
      </c>
      <c r="B20" s="362"/>
      <c r="C20" s="362"/>
      <c r="D20" s="362"/>
      <c r="E20" s="279"/>
      <c r="F20" s="364"/>
      <c r="G20" s="364"/>
    </row>
    <row r="21" s="324" customFormat="1" ht="24" customHeight="1" spans="1:7">
      <c r="A21" s="385" t="s">
        <v>1306</v>
      </c>
      <c r="B21" s="362"/>
      <c r="C21" s="362"/>
      <c r="D21" s="362"/>
      <c r="E21" s="279"/>
      <c r="F21" s="364"/>
      <c r="G21" s="364"/>
    </row>
    <row r="22" s="324" customFormat="1" ht="24" customHeight="1" spans="1:7">
      <c r="A22" s="385" t="s">
        <v>1307</v>
      </c>
      <c r="B22" s="362"/>
      <c r="C22" s="362"/>
      <c r="D22" s="362"/>
      <c r="E22" s="242"/>
      <c r="F22" s="364"/>
      <c r="G22" s="364"/>
    </row>
    <row r="23" s="324" customFormat="1" ht="24" customHeight="1" spans="1:7">
      <c r="A23" s="385" t="s">
        <v>317</v>
      </c>
      <c r="B23" s="362"/>
      <c r="C23" s="362"/>
      <c r="D23" s="362"/>
      <c r="E23" s="242"/>
      <c r="F23" s="364"/>
      <c r="G23" s="364"/>
    </row>
    <row r="24" s="324" customFormat="1" ht="24" customHeight="1" spans="1:7">
      <c r="A24" s="385" t="s">
        <v>1308</v>
      </c>
      <c r="B24" s="362"/>
      <c r="C24" s="362"/>
      <c r="D24" s="362"/>
      <c r="E24" s="242"/>
      <c r="F24" s="364"/>
      <c r="G24" s="364"/>
    </row>
    <row r="25" s="375" customFormat="1" ht="24" customHeight="1" spans="1:7">
      <c r="A25" s="384" t="s">
        <v>1312</v>
      </c>
      <c r="B25" s="359">
        <f>SUM(B26:B29)</f>
        <v>0</v>
      </c>
      <c r="C25" s="359">
        <f>SUM(C26:C29)</f>
        <v>0</v>
      </c>
      <c r="D25" s="359">
        <f>SUM(D26:D29)</f>
        <v>0</v>
      </c>
      <c r="E25" s="359">
        <f>SUM(E26:E29)</f>
        <v>0</v>
      </c>
      <c r="F25" s="360">
        <v>0</v>
      </c>
      <c r="G25" s="360">
        <v>0</v>
      </c>
    </row>
    <row r="26" s="324" customFormat="1" ht="24" customHeight="1" spans="1:7">
      <c r="A26" s="385" t="s">
        <v>1305</v>
      </c>
      <c r="B26" s="362"/>
      <c r="C26" s="362"/>
      <c r="D26" s="362"/>
      <c r="E26" s="241"/>
      <c r="F26" s="364"/>
      <c r="G26" s="364"/>
    </row>
    <row r="27" s="324" customFormat="1" ht="24" customHeight="1" spans="1:7">
      <c r="A27" s="385" t="s">
        <v>1306</v>
      </c>
      <c r="B27" s="362"/>
      <c r="C27" s="362"/>
      <c r="D27" s="362"/>
      <c r="E27" s="241"/>
      <c r="F27" s="364"/>
      <c r="G27" s="364"/>
    </row>
    <row r="28" s="324" customFormat="1" ht="24" customHeight="1" spans="1:7">
      <c r="A28" s="385" t="s">
        <v>1307</v>
      </c>
      <c r="B28" s="362"/>
      <c r="C28" s="362"/>
      <c r="D28" s="362"/>
      <c r="E28" s="241"/>
      <c r="F28" s="364"/>
      <c r="G28" s="364"/>
    </row>
    <row r="29" s="324" customFormat="1" ht="24" customHeight="1" spans="1:7">
      <c r="A29" s="385" t="s">
        <v>317</v>
      </c>
      <c r="B29" s="362"/>
      <c r="C29" s="362"/>
      <c r="D29" s="362"/>
      <c r="E29" s="242"/>
      <c r="F29" s="364"/>
      <c r="G29" s="364"/>
    </row>
    <row r="30" s="375" customFormat="1" ht="24" customHeight="1" spans="1:7">
      <c r="A30" s="384" t="s">
        <v>1313</v>
      </c>
      <c r="B30" s="359">
        <f>SUM(B31:B33)</f>
        <v>0</v>
      </c>
      <c r="C30" s="359">
        <f>SUM(C31:C33)</f>
        <v>0</v>
      </c>
      <c r="D30" s="359">
        <f>SUM(D31:D33)</f>
        <v>0</v>
      </c>
      <c r="E30" s="359">
        <f>SUM(E31:E33)</f>
        <v>0</v>
      </c>
      <c r="F30" s="360">
        <v>0</v>
      </c>
      <c r="G30" s="360">
        <v>0</v>
      </c>
    </row>
    <row r="31" s="324" customFormat="1" ht="24" customHeight="1" spans="1:7">
      <c r="A31" s="385" t="s">
        <v>1305</v>
      </c>
      <c r="B31" s="362"/>
      <c r="C31" s="362"/>
      <c r="D31" s="362"/>
      <c r="E31" s="398"/>
      <c r="F31" s="364"/>
      <c r="G31" s="364"/>
    </row>
    <row r="32" s="324" customFormat="1" ht="24" customHeight="1" spans="1:7">
      <c r="A32" s="385" t="s">
        <v>1306</v>
      </c>
      <c r="B32" s="362"/>
      <c r="C32" s="362"/>
      <c r="D32" s="362"/>
      <c r="E32" s="398"/>
      <c r="F32" s="364"/>
      <c r="G32" s="364"/>
    </row>
    <row r="33" s="324" customFormat="1" ht="24" customHeight="1" spans="1:7">
      <c r="A33" s="385" t="s">
        <v>317</v>
      </c>
      <c r="B33" s="362"/>
      <c r="C33" s="362"/>
      <c r="D33" s="362"/>
      <c r="E33" s="398"/>
      <c r="F33" s="364"/>
      <c r="G33" s="364"/>
    </row>
    <row r="34" s="375" customFormat="1" ht="24" customHeight="1" spans="1:7">
      <c r="A34" s="387" t="s">
        <v>1314</v>
      </c>
      <c r="B34" s="359">
        <f>SUM(B35:B39)</f>
        <v>0</v>
      </c>
      <c r="C34" s="359">
        <f>SUM(C35:C39)</f>
        <v>0</v>
      </c>
      <c r="D34" s="359">
        <f>SUM(D35:D39)</f>
        <v>0</v>
      </c>
      <c r="E34" s="359">
        <f>SUM(E35:E39)</f>
        <v>0</v>
      </c>
      <c r="F34" s="360">
        <v>0</v>
      </c>
      <c r="G34" s="360">
        <v>0</v>
      </c>
    </row>
    <row r="35" s="324" customFormat="1" ht="24" customHeight="1" spans="1:7">
      <c r="A35" s="388" t="s">
        <v>1305</v>
      </c>
      <c r="B35" s="362"/>
      <c r="C35" s="362"/>
      <c r="D35" s="362"/>
      <c r="E35" s="398"/>
      <c r="F35" s="364"/>
      <c r="G35" s="364"/>
    </row>
    <row r="36" s="324" customFormat="1" ht="24" customHeight="1" spans="1:7">
      <c r="A36" s="388" t="s">
        <v>1306</v>
      </c>
      <c r="B36" s="362"/>
      <c r="C36" s="362"/>
      <c r="D36" s="362"/>
      <c r="E36" s="398"/>
      <c r="F36" s="364"/>
      <c r="G36" s="364"/>
    </row>
    <row r="37" s="324" customFormat="1" ht="24" customHeight="1" spans="1:7">
      <c r="A37" s="385" t="s">
        <v>317</v>
      </c>
      <c r="B37" s="362"/>
      <c r="C37" s="362"/>
      <c r="D37" s="362"/>
      <c r="E37" s="398"/>
      <c r="F37" s="364"/>
      <c r="G37" s="364"/>
    </row>
    <row r="38" s="324" customFormat="1" ht="24" customHeight="1" spans="1:7">
      <c r="A38" s="385" t="s">
        <v>1308</v>
      </c>
      <c r="B38" s="362"/>
      <c r="C38" s="362"/>
      <c r="D38" s="362"/>
      <c r="E38" s="398"/>
      <c r="F38" s="364"/>
      <c r="G38" s="364"/>
    </row>
    <row r="39" s="324" customFormat="1" ht="24" customHeight="1" spans="1:7">
      <c r="A39" s="385" t="s">
        <v>1116</v>
      </c>
      <c r="B39" s="362"/>
      <c r="C39" s="362"/>
      <c r="D39" s="362"/>
      <c r="E39" s="398"/>
      <c r="F39" s="364"/>
      <c r="G39" s="364"/>
    </row>
    <row r="40" s="324" customFormat="1" ht="24" customHeight="1" spans="1:7">
      <c r="A40" s="389" t="s">
        <v>1315</v>
      </c>
      <c r="B40" s="359">
        <f>B6+B12+B19+B25+B30+B34</f>
        <v>74050.9</v>
      </c>
      <c r="C40" s="359">
        <f>C6+C12+C19+C25+C30+C34</f>
        <v>79846.12</v>
      </c>
      <c r="D40" s="359">
        <f>D6+D12+D19+D25+D30+D34</f>
        <v>82261.12</v>
      </c>
      <c r="E40" s="359">
        <f>E6+E12+E19+E25+E30+E34</f>
        <v>76226.84</v>
      </c>
      <c r="F40" s="360">
        <f>E40/D40</f>
        <v>0.926644811060195</v>
      </c>
      <c r="G40" s="360">
        <f>(E40-B40)/B40</f>
        <v>0.0293843829041916</v>
      </c>
    </row>
    <row r="41" s="324" customFormat="1" ht="24" customHeight="1" spans="1:7">
      <c r="A41" s="368" t="s">
        <v>1316</v>
      </c>
      <c r="B41" s="362">
        <v>49.16</v>
      </c>
      <c r="C41" s="362">
        <v>8685.59</v>
      </c>
      <c r="D41" s="362">
        <v>657.62</v>
      </c>
      <c r="E41" s="233">
        <v>657.62</v>
      </c>
      <c r="F41" s="362"/>
      <c r="G41" s="233"/>
    </row>
    <row r="42" s="324" customFormat="1" ht="24" customHeight="1" spans="1:7">
      <c r="A42" s="369" t="s">
        <v>327</v>
      </c>
      <c r="B42" s="359">
        <f>B40+B41</f>
        <v>74100.06</v>
      </c>
      <c r="C42" s="359">
        <f>C40+C41</f>
        <v>88531.71</v>
      </c>
      <c r="D42" s="359">
        <f>D40+D41</f>
        <v>82918.74</v>
      </c>
      <c r="E42" s="359">
        <f>E40+E41</f>
        <v>76884.46</v>
      </c>
      <c r="F42" s="359"/>
      <c r="G42" s="359"/>
    </row>
  </sheetData>
  <mergeCells count="7">
    <mergeCell ref="A2:G2"/>
    <mergeCell ref="F3:G3"/>
    <mergeCell ref="E4:G4"/>
    <mergeCell ref="A4:A5"/>
    <mergeCell ref="B4:B5"/>
    <mergeCell ref="C4:C5"/>
    <mergeCell ref="D4:D5"/>
  </mergeCells>
  <printOptions horizontalCentered="1"/>
  <pageMargins left="0.393055555555556" right="0.393055555555556" top="0.196527777777778" bottom="0.118055555555556" header="0.235416666666667" footer="0.15625"/>
  <pageSetup paperSize="9" scale="88" fitToHeight="0" orientation="portrait" horizontalDpi="600"/>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8"/>
  <sheetViews>
    <sheetView workbookViewId="0">
      <pane ySplit="5" topLeftCell="A6" activePane="bottomLeft" state="frozen"/>
      <selection/>
      <selection pane="bottomLeft" activeCell="G32" sqref="G32"/>
    </sheetView>
  </sheetViews>
  <sheetFormatPr defaultColWidth="10.1428571428571" defaultRowHeight="14.25" outlineLevelCol="6"/>
  <cols>
    <col min="1" max="1" width="46.1809523809524" style="344" customWidth="1"/>
    <col min="2" max="4" width="12.7809523809524" style="348" customWidth="1"/>
    <col min="5" max="5" width="12.7809523809524" style="349" customWidth="1"/>
    <col min="6" max="7" width="10.7809523809524" style="349" customWidth="1"/>
    <col min="8" max="16380" width="10.1428571428571" style="344"/>
    <col min="16381" max="16382" width="10.1428571428571" style="1"/>
    <col min="16383" max="16384" width="10.1428571428571" style="344"/>
  </cols>
  <sheetData>
    <row r="1" s="339" customFormat="1" ht="21.75" customHeight="1" spans="1:7">
      <c r="A1" s="350" t="s">
        <v>1317</v>
      </c>
      <c r="B1" s="351"/>
      <c r="C1" s="351"/>
      <c r="D1" s="351"/>
      <c r="E1" s="351"/>
      <c r="F1" s="351"/>
      <c r="G1" s="351"/>
    </row>
    <row r="2" s="340" customFormat="1" ht="28" customHeight="1" spans="1:7">
      <c r="A2" s="352" t="s">
        <v>1318</v>
      </c>
      <c r="B2" s="352"/>
      <c r="C2" s="352"/>
      <c r="D2" s="352"/>
      <c r="E2" s="352"/>
      <c r="F2" s="352"/>
      <c r="G2" s="352"/>
    </row>
    <row r="3" s="341" customFormat="1" ht="22" customHeight="1" spans="1:7">
      <c r="A3" s="390"/>
      <c r="B3" s="390"/>
      <c r="C3" s="390"/>
      <c r="D3" s="390"/>
      <c r="E3" s="390"/>
      <c r="F3" s="391" t="s">
        <v>285</v>
      </c>
      <c r="G3" s="391"/>
    </row>
    <row r="4" s="342" customFormat="1" ht="32" customHeight="1" spans="1:7">
      <c r="A4" s="299" t="s">
        <v>1107</v>
      </c>
      <c r="B4" s="353" t="s">
        <v>287</v>
      </c>
      <c r="C4" s="354" t="s">
        <v>288</v>
      </c>
      <c r="D4" s="354" t="s">
        <v>289</v>
      </c>
      <c r="E4" s="392" t="s">
        <v>290</v>
      </c>
      <c r="F4" s="393"/>
      <c r="G4" s="394"/>
    </row>
    <row r="5" s="342" customFormat="1" ht="36" customHeight="1" spans="1:7">
      <c r="A5" s="356"/>
      <c r="B5" s="353"/>
      <c r="C5" s="357"/>
      <c r="D5" s="357"/>
      <c r="E5" s="353" t="s">
        <v>291</v>
      </c>
      <c r="F5" s="353" t="s">
        <v>292</v>
      </c>
      <c r="G5" s="353" t="s">
        <v>293</v>
      </c>
    </row>
    <row r="6" s="343" customFormat="1" ht="21" customHeight="1" spans="1:7">
      <c r="A6" s="358" t="s">
        <v>1319</v>
      </c>
      <c r="B6" s="359">
        <f>SUM(B7:B9)</f>
        <v>73442.44</v>
      </c>
      <c r="C6" s="359">
        <f>SUM(C7:C9)</f>
        <v>79819.75</v>
      </c>
      <c r="D6" s="359">
        <f>SUM(D7:D9)</f>
        <v>79819.75</v>
      </c>
      <c r="E6" s="359">
        <f>SUM(E7:E9)</f>
        <v>76219</v>
      </c>
      <c r="F6" s="360">
        <f t="shared" ref="F6:F8" si="0">E6/D6</f>
        <v>0.954888984242622</v>
      </c>
      <c r="G6" s="360">
        <f t="shared" ref="G6:G8" si="1">(E6-B6)/B6</f>
        <v>0.0378059334629949</v>
      </c>
    </row>
    <row r="7" s="344" customFormat="1" ht="21" customHeight="1" spans="1:7">
      <c r="A7" s="361" t="s">
        <v>1320</v>
      </c>
      <c r="B7" s="362">
        <v>73290.23</v>
      </c>
      <c r="C7" s="362">
        <v>79709.75</v>
      </c>
      <c r="D7" s="362">
        <v>79709.75</v>
      </c>
      <c r="E7" s="271">
        <v>76154</v>
      </c>
      <c r="F7" s="364">
        <f t="shared" si="0"/>
        <v>0.955391278984064</v>
      </c>
      <c r="G7" s="364">
        <f t="shared" si="1"/>
        <v>0.0390743759434239</v>
      </c>
    </row>
    <row r="8" s="344" customFormat="1" ht="21" customHeight="1" spans="1:7">
      <c r="A8" s="365" t="s">
        <v>1321</v>
      </c>
      <c r="B8" s="362">
        <v>152.21</v>
      </c>
      <c r="C8" s="362">
        <v>110</v>
      </c>
      <c r="D8" s="362">
        <v>110</v>
      </c>
      <c r="E8" s="271">
        <v>65</v>
      </c>
      <c r="F8" s="364">
        <f t="shared" si="0"/>
        <v>0.590909090909091</v>
      </c>
      <c r="G8" s="364">
        <f t="shared" si="1"/>
        <v>-0.57295841271927</v>
      </c>
    </row>
    <row r="9" s="344" customFormat="1" ht="21" customHeight="1" spans="1:7">
      <c r="A9" s="365" t="s">
        <v>522</v>
      </c>
      <c r="B9" s="362"/>
      <c r="C9" s="362"/>
      <c r="D9" s="362"/>
      <c r="E9" s="242"/>
      <c r="F9" s="364"/>
      <c r="G9" s="364"/>
    </row>
    <row r="10" s="343" customFormat="1" ht="21" customHeight="1" spans="1:7">
      <c r="A10" s="358" t="s">
        <v>1322</v>
      </c>
      <c r="B10" s="359">
        <f>SUM(B11:B14)</f>
        <v>0</v>
      </c>
      <c r="C10" s="359">
        <f>SUM(C11:C14)</f>
        <v>0</v>
      </c>
      <c r="D10" s="359">
        <f>SUM(D11:D14)</f>
        <v>0</v>
      </c>
      <c r="E10" s="359">
        <f>SUM(E11:E14)</f>
        <v>0</v>
      </c>
      <c r="F10" s="360">
        <v>0</v>
      </c>
      <c r="G10" s="360">
        <v>0</v>
      </c>
    </row>
    <row r="11" s="344" customFormat="1" ht="21" customHeight="1" spans="1:7">
      <c r="A11" s="365" t="s">
        <v>1323</v>
      </c>
      <c r="B11" s="362"/>
      <c r="C11" s="362"/>
      <c r="D11" s="362"/>
      <c r="E11" s="239"/>
      <c r="F11" s="364"/>
      <c r="G11" s="364"/>
    </row>
    <row r="12" s="344" customFormat="1" ht="21" customHeight="1" spans="1:7">
      <c r="A12" s="365" t="s">
        <v>1324</v>
      </c>
      <c r="B12" s="362"/>
      <c r="C12" s="362"/>
      <c r="D12" s="362"/>
      <c r="E12" s="240"/>
      <c r="F12" s="364"/>
      <c r="G12" s="364"/>
    </row>
    <row r="13" s="344" customFormat="1" ht="21" customHeight="1" spans="1:7">
      <c r="A13" s="361" t="s">
        <v>1321</v>
      </c>
      <c r="B13" s="362"/>
      <c r="C13" s="362"/>
      <c r="D13" s="362"/>
      <c r="E13" s="241"/>
      <c r="F13" s="364"/>
      <c r="G13" s="364"/>
    </row>
    <row r="14" s="344" customFormat="1" ht="21" customHeight="1" spans="1:7">
      <c r="A14" s="361" t="s">
        <v>522</v>
      </c>
      <c r="B14" s="362"/>
      <c r="C14" s="362"/>
      <c r="D14" s="362"/>
      <c r="E14" s="242"/>
      <c r="F14" s="364"/>
      <c r="G14" s="364"/>
    </row>
    <row r="15" s="343" customFormat="1" ht="21" customHeight="1" spans="1:7">
      <c r="A15" s="366" t="s">
        <v>1325</v>
      </c>
      <c r="B15" s="359">
        <f>SUM(B16:B21)</f>
        <v>0</v>
      </c>
      <c r="C15" s="359">
        <f>SUM(C16:C21)</f>
        <v>0</v>
      </c>
      <c r="D15" s="359">
        <f>SUM(D16:D21)</f>
        <v>0</v>
      </c>
      <c r="E15" s="359">
        <f>SUM(E16:E21)</f>
        <v>0</v>
      </c>
      <c r="F15" s="360">
        <v>0</v>
      </c>
      <c r="G15" s="360">
        <v>0</v>
      </c>
    </row>
    <row r="16" s="344" customFormat="1" ht="21" customHeight="1" spans="1:7">
      <c r="A16" s="361" t="s">
        <v>1326</v>
      </c>
      <c r="B16" s="362"/>
      <c r="C16" s="362"/>
      <c r="D16" s="362"/>
      <c r="E16" s="244"/>
      <c r="F16" s="364"/>
      <c r="G16" s="364"/>
    </row>
    <row r="17" s="344" customFormat="1" ht="21" customHeight="1" spans="1:7">
      <c r="A17" s="361" t="s">
        <v>1327</v>
      </c>
      <c r="B17" s="362"/>
      <c r="C17" s="362"/>
      <c r="D17" s="362"/>
      <c r="E17" s="244"/>
      <c r="F17" s="364"/>
      <c r="G17" s="364"/>
    </row>
    <row r="18" s="344" customFormat="1" ht="21" customHeight="1" spans="1:7">
      <c r="A18" s="361" t="s">
        <v>1328</v>
      </c>
      <c r="B18" s="362"/>
      <c r="C18" s="362"/>
      <c r="D18" s="362"/>
      <c r="E18" s="244"/>
      <c r="F18" s="364"/>
      <c r="G18" s="364"/>
    </row>
    <row r="19" s="344" customFormat="1" ht="21" customHeight="1" spans="1:7">
      <c r="A19" s="361" t="s">
        <v>1329</v>
      </c>
      <c r="B19" s="362"/>
      <c r="C19" s="362"/>
      <c r="D19" s="362"/>
      <c r="E19" s="244"/>
      <c r="F19" s="364"/>
      <c r="G19" s="364"/>
    </row>
    <row r="20" s="344" customFormat="1" ht="21" customHeight="1" spans="1:7">
      <c r="A20" s="361" t="s">
        <v>522</v>
      </c>
      <c r="B20" s="362"/>
      <c r="C20" s="362"/>
      <c r="D20" s="362"/>
      <c r="E20" s="244"/>
      <c r="F20" s="364"/>
      <c r="G20" s="364"/>
    </row>
    <row r="21" s="344" customFormat="1" ht="21" customHeight="1" spans="1:7">
      <c r="A21" s="361" t="s">
        <v>1321</v>
      </c>
      <c r="B21" s="362"/>
      <c r="C21" s="362"/>
      <c r="D21" s="362"/>
      <c r="E21" s="244"/>
      <c r="F21" s="364"/>
      <c r="G21" s="364"/>
    </row>
    <row r="22" s="343" customFormat="1" ht="21" customHeight="1" spans="1:7">
      <c r="A22" s="366" t="s">
        <v>1330</v>
      </c>
      <c r="B22" s="359">
        <f>SUM(B23:B26)</f>
        <v>0</v>
      </c>
      <c r="C22" s="359">
        <f>SUM(C23:C26)</f>
        <v>0</v>
      </c>
      <c r="D22" s="359">
        <f>SUM(D23:D26)</f>
        <v>0</v>
      </c>
      <c r="E22" s="359">
        <f>SUM(E23:E26)</f>
        <v>0</v>
      </c>
      <c r="F22" s="360">
        <v>0</v>
      </c>
      <c r="G22" s="360">
        <v>0</v>
      </c>
    </row>
    <row r="23" s="344" customFormat="1" ht="21" customHeight="1" spans="1:7">
      <c r="A23" s="361" t="s">
        <v>1326</v>
      </c>
      <c r="B23" s="362"/>
      <c r="C23" s="362"/>
      <c r="D23" s="362"/>
      <c r="E23" s="241"/>
      <c r="F23" s="364"/>
      <c r="G23" s="364"/>
    </row>
    <row r="24" s="344" customFormat="1" ht="21" customHeight="1" spans="1:7">
      <c r="A24" s="361" t="s">
        <v>1327</v>
      </c>
      <c r="B24" s="362"/>
      <c r="C24" s="362"/>
      <c r="D24" s="362"/>
      <c r="E24" s="241"/>
      <c r="F24" s="364"/>
      <c r="G24" s="364"/>
    </row>
    <row r="25" s="344" customFormat="1" ht="21" customHeight="1" spans="1:7">
      <c r="A25" s="361" t="s">
        <v>1331</v>
      </c>
      <c r="B25" s="362"/>
      <c r="C25" s="362"/>
      <c r="D25" s="362"/>
      <c r="E25" s="241"/>
      <c r="F25" s="364"/>
      <c r="G25" s="364"/>
    </row>
    <row r="26" s="344" customFormat="1" ht="21" customHeight="1" spans="1:7">
      <c r="A26" s="361" t="s">
        <v>522</v>
      </c>
      <c r="B26" s="362"/>
      <c r="C26" s="362"/>
      <c r="D26" s="362"/>
      <c r="E26" s="362"/>
      <c r="F26" s="364"/>
      <c r="G26" s="364"/>
    </row>
    <row r="27" s="343" customFormat="1" ht="21" customHeight="1" spans="1:7">
      <c r="A27" s="366" t="s">
        <v>1332</v>
      </c>
      <c r="B27" s="359">
        <f>SUM(B28:B31)</f>
        <v>0</v>
      </c>
      <c r="C27" s="359">
        <f>SUM(C28:C31)</f>
        <v>0</v>
      </c>
      <c r="D27" s="359">
        <f>SUM(D28:D31)</f>
        <v>0</v>
      </c>
      <c r="E27" s="359">
        <f>SUM(E28:E31)</f>
        <v>0</v>
      </c>
      <c r="F27" s="360">
        <v>0</v>
      </c>
      <c r="G27" s="360">
        <v>0</v>
      </c>
    </row>
    <row r="28" s="344" customFormat="1" ht="21" customHeight="1" spans="1:7">
      <c r="A28" s="361" t="s">
        <v>1333</v>
      </c>
      <c r="B28" s="362"/>
      <c r="C28" s="362"/>
      <c r="D28" s="362"/>
      <c r="E28" s="244"/>
      <c r="F28" s="364"/>
      <c r="G28" s="364"/>
    </row>
    <row r="29" s="344" customFormat="1" ht="21" customHeight="1" spans="1:7">
      <c r="A29" s="361" t="s">
        <v>1334</v>
      </c>
      <c r="B29" s="362"/>
      <c r="C29" s="362"/>
      <c r="D29" s="362"/>
      <c r="E29" s="244"/>
      <c r="F29" s="364"/>
      <c r="G29" s="364"/>
    </row>
    <row r="30" s="344" customFormat="1" ht="21" customHeight="1" spans="1:7">
      <c r="A30" s="361" t="s">
        <v>1335</v>
      </c>
      <c r="B30" s="362"/>
      <c r="C30" s="362"/>
      <c r="D30" s="362"/>
      <c r="E30" s="244"/>
      <c r="F30" s="364"/>
      <c r="G30" s="364"/>
    </row>
    <row r="31" s="344" customFormat="1" ht="21" customHeight="1" spans="1:7">
      <c r="A31" s="365" t="s">
        <v>1336</v>
      </c>
      <c r="B31" s="362"/>
      <c r="C31" s="362"/>
      <c r="D31" s="362"/>
      <c r="E31" s="244"/>
      <c r="F31" s="364"/>
      <c r="G31" s="364"/>
    </row>
    <row r="32" s="343" customFormat="1" ht="21" customHeight="1" spans="1:7">
      <c r="A32" s="366" t="s">
        <v>1337</v>
      </c>
      <c r="B32" s="359">
        <f>SUM(B33:B42)</f>
        <v>0</v>
      </c>
      <c r="C32" s="359">
        <f>SUM(C33:C42)</f>
        <v>0</v>
      </c>
      <c r="D32" s="359">
        <f>SUM(D33:D42)</f>
        <v>0</v>
      </c>
      <c r="E32" s="359">
        <f>SUM(E33:E42)</f>
        <v>0</v>
      </c>
      <c r="F32" s="360">
        <v>0</v>
      </c>
      <c r="G32" s="360">
        <v>0</v>
      </c>
    </row>
    <row r="33" s="344" customFormat="1" ht="21" customHeight="1" spans="1:7">
      <c r="A33" s="361" t="s">
        <v>1338</v>
      </c>
      <c r="B33" s="362"/>
      <c r="C33" s="362"/>
      <c r="D33" s="362"/>
      <c r="E33" s="244"/>
      <c r="F33" s="364"/>
      <c r="G33" s="364"/>
    </row>
    <row r="34" s="344" customFormat="1" ht="21" customHeight="1" spans="1:7">
      <c r="A34" s="361" t="s">
        <v>1339</v>
      </c>
      <c r="B34" s="362"/>
      <c r="C34" s="362"/>
      <c r="D34" s="362"/>
      <c r="E34" s="244"/>
      <c r="F34" s="364"/>
      <c r="G34" s="364"/>
    </row>
    <row r="35" s="344" customFormat="1" ht="21" customHeight="1" spans="1:7">
      <c r="A35" s="361" t="s">
        <v>1340</v>
      </c>
      <c r="B35" s="362"/>
      <c r="C35" s="362"/>
      <c r="D35" s="362"/>
      <c r="E35" s="244"/>
      <c r="F35" s="364"/>
      <c r="G35" s="364"/>
    </row>
    <row r="36" s="344" customFormat="1" ht="21" customHeight="1" spans="1:7">
      <c r="A36" s="361" t="s">
        <v>1341</v>
      </c>
      <c r="B36" s="362"/>
      <c r="C36" s="362"/>
      <c r="D36" s="362"/>
      <c r="E36" s="244"/>
      <c r="F36" s="364"/>
      <c r="G36" s="364"/>
    </row>
    <row r="37" s="344" customFormat="1" ht="21" customHeight="1" spans="1:7">
      <c r="A37" s="365" t="s">
        <v>1336</v>
      </c>
      <c r="B37" s="362"/>
      <c r="C37" s="362"/>
      <c r="D37" s="362"/>
      <c r="E37" s="244"/>
      <c r="F37" s="364"/>
      <c r="G37" s="364"/>
    </row>
    <row r="38" s="344" customFormat="1" ht="21" customHeight="1" spans="1:7">
      <c r="A38" s="365" t="s">
        <v>1342</v>
      </c>
      <c r="B38" s="362"/>
      <c r="C38" s="362"/>
      <c r="D38" s="362"/>
      <c r="E38" s="244"/>
      <c r="F38" s="364"/>
      <c r="G38" s="364"/>
    </row>
    <row r="39" s="344" customFormat="1" ht="21" customHeight="1" spans="1:7">
      <c r="A39" s="365" t="s">
        <v>1343</v>
      </c>
      <c r="B39" s="362"/>
      <c r="C39" s="362"/>
      <c r="D39" s="362"/>
      <c r="E39" s="244"/>
      <c r="F39" s="364"/>
      <c r="G39" s="364"/>
    </row>
    <row r="40" s="344" customFormat="1" ht="21" customHeight="1" spans="1:7">
      <c r="A40" s="367" t="s">
        <v>1321</v>
      </c>
      <c r="B40" s="362"/>
      <c r="C40" s="362"/>
      <c r="D40" s="362"/>
      <c r="E40" s="244"/>
      <c r="F40" s="364"/>
      <c r="G40" s="364"/>
    </row>
    <row r="41" s="344" customFormat="1" ht="21" customHeight="1" spans="1:7">
      <c r="A41" s="367" t="s">
        <v>522</v>
      </c>
      <c r="B41" s="362"/>
      <c r="C41" s="362"/>
      <c r="D41" s="362"/>
      <c r="E41" s="244"/>
      <c r="F41" s="364"/>
      <c r="G41" s="364"/>
    </row>
    <row r="42" s="344" customFormat="1" ht="21" customHeight="1" spans="1:7">
      <c r="A42" s="367" t="s">
        <v>1344</v>
      </c>
      <c r="B42" s="362"/>
      <c r="C42" s="362"/>
      <c r="D42" s="362"/>
      <c r="E42" s="244"/>
      <c r="F42" s="364"/>
      <c r="G42" s="364"/>
    </row>
    <row r="43" s="345" customFormat="1" ht="21" customHeight="1" spans="1:7">
      <c r="A43" s="253" t="s">
        <v>1345</v>
      </c>
      <c r="B43" s="253">
        <f>B32+B27+B22+B15+B10+B6</f>
        <v>73442.44</v>
      </c>
      <c r="C43" s="253">
        <f>C32+C27+C22+C15+C10+C6</f>
        <v>79819.75</v>
      </c>
      <c r="D43" s="253">
        <f>D32+D27+D22+D15+D10+D6</f>
        <v>79819.75</v>
      </c>
      <c r="E43" s="253">
        <f>E32+E27+E22+E15+E10+E6</f>
        <v>76219</v>
      </c>
      <c r="F43" s="360">
        <f>E43/D43</f>
        <v>0.954888984242622</v>
      </c>
      <c r="G43" s="360">
        <f>(E43-B43)/B43</f>
        <v>0.0378059334629949</v>
      </c>
    </row>
    <row r="44" s="346" customFormat="1" ht="21" customHeight="1" spans="1:7">
      <c r="A44" s="368" t="s">
        <v>1346</v>
      </c>
      <c r="B44" s="251">
        <v>657.62</v>
      </c>
      <c r="C44" s="251">
        <v>8711.96</v>
      </c>
      <c r="D44" s="251">
        <v>3098.99</v>
      </c>
      <c r="E44" s="251">
        <v>665</v>
      </c>
      <c r="F44" s="251"/>
      <c r="G44" s="251"/>
    </row>
    <row r="45" s="346" customFormat="1" ht="21" customHeight="1" spans="1:7">
      <c r="A45" s="368" t="s">
        <v>1347</v>
      </c>
      <c r="B45" s="251">
        <v>608.46</v>
      </c>
      <c r="C45" s="251">
        <v>26.37</v>
      </c>
      <c r="D45" s="251">
        <v>2441.3</v>
      </c>
      <c r="E45" s="251">
        <v>7</v>
      </c>
      <c r="F45" s="251"/>
      <c r="G45" s="251"/>
    </row>
    <row r="46" s="347" customFormat="1" ht="21" customHeight="1" spans="1:7">
      <c r="A46" s="369" t="s">
        <v>362</v>
      </c>
      <c r="B46" s="253">
        <f>B43+B44</f>
        <v>74100.06</v>
      </c>
      <c r="C46" s="253">
        <f>C43+C44</f>
        <v>88531.71</v>
      </c>
      <c r="D46" s="253">
        <f>D43+D44</f>
        <v>82918.74</v>
      </c>
      <c r="E46" s="253">
        <f>E43+E44</f>
        <v>76884</v>
      </c>
      <c r="F46" s="360">
        <f>E46/D46</f>
        <v>0.927221035920227</v>
      </c>
      <c r="G46" s="360">
        <f>(E46-B46)/B46</f>
        <v>0.0375700100647692</v>
      </c>
    </row>
    <row r="47" s="344" customFormat="1" spans="1:7">
      <c r="B47" s="348"/>
      <c r="C47" s="348"/>
      <c r="D47" s="348"/>
      <c r="E47" s="349"/>
      <c r="F47" s="349"/>
      <c r="G47" s="349"/>
    </row>
    <row r="48" s="344" customFormat="1" spans="1:7">
      <c r="B48" s="348"/>
      <c r="C48" s="348"/>
      <c r="D48" s="348"/>
      <c r="E48" s="349"/>
      <c r="F48" s="349"/>
      <c r="G48" s="349"/>
    </row>
  </sheetData>
  <mergeCells count="7">
    <mergeCell ref="A2:G2"/>
    <mergeCell ref="F3:G3"/>
    <mergeCell ref="E4:G4"/>
    <mergeCell ref="A4:A5"/>
    <mergeCell ref="B4:B5"/>
    <mergeCell ref="C4:C5"/>
    <mergeCell ref="D4:D5"/>
  </mergeCells>
  <printOptions horizontalCentered="1"/>
  <pageMargins left="0.393055555555556" right="0.393055555555556" top="0.15625" bottom="0" header="0.118055555555556" footer="0.0777777777777778"/>
  <pageSetup paperSize="9" scale="90" fitToHeight="0" orientation="portrait" horizontalDpi="600"/>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pane ySplit="5" topLeftCell="A32" activePane="bottomLeft" state="frozen"/>
      <selection/>
      <selection pane="bottomLeft" activeCell="D16" sqref="D16"/>
    </sheetView>
  </sheetViews>
  <sheetFormatPr defaultColWidth="10.1428571428571" defaultRowHeight="14.25" outlineLevelCol="6"/>
  <cols>
    <col min="1" max="1" width="47.6095238095238" style="324" customWidth="1"/>
    <col min="2" max="4" width="12.7809523809524" style="376" customWidth="1"/>
    <col min="5" max="5" width="12.7809523809524" style="377" customWidth="1"/>
    <col min="6" max="6" width="10.7809523809524" style="376" customWidth="1"/>
    <col min="7" max="7" width="10.7809523809524" style="377" customWidth="1"/>
    <col min="8" max="16384" width="10.1428571428571" style="324"/>
  </cols>
  <sheetData>
    <row r="1" s="372" customFormat="1" ht="20.25" customHeight="1" spans="1:7">
      <c r="A1" s="350" t="s">
        <v>1348</v>
      </c>
      <c r="B1" s="378"/>
      <c r="C1" s="378"/>
      <c r="D1" s="378"/>
      <c r="E1" s="379"/>
      <c r="F1" s="378"/>
      <c r="G1" s="379"/>
    </row>
    <row r="2" s="324" customFormat="1" ht="25.5" customHeight="1" spans="1:7">
      <c r="A2" s="264" t="s">
        <v>1349</v>
      </c>
      <c r="B2" s="264"/>
      <c r="C2" s="264"/>
      <c r="D2" s="264"/>
      <c r="E2" s="264"/>
      <c r="F2" s="264"/>
      <c r="G2" s="264"/>
    </row>
    <row r="3" s="373" customFormat="1" ht="21.6" customHeight="1" spans="1:7">
      <c r="A3" s="226" t="s">
        <v>285</v>
      </c>
      <c r="B3" s="226"/>
      <c r="C3" s="226"/>
      <c r="D3" s="226"/>
      <c r="E3" s="226"/>
      <c r="F3" s="226"/>
      <c r="G3" s="226"/>
    </row>
    <row r="4" s="374" customFormat="1" ht="28" customHeight="1" spans="1:7">
      <c r="A4" s="267" t="s">
        <v>1281</v>
      </c>
      <c r="B4" s="353" t="s">
        <v>287</v>
      </c>
      <c r="C4" s="380" t="s">
        <v>288</v>
      </c>
      <c r="D4" s="380" t="s">
        <v>289</v>
      </c>
      <c r="E4" s="381" t="s">
        <v>290</v>
      </c>
      <c r="F4" s="381"/>
      <c r="G4" s="381"/>
    </row>
    <row r="5" s="374" customFormat="1" ht="36" customHeight="1" spans="1:7">
      <c r="A5" s="382"/>
      <c r="B5" s="353"/>
      <c r="C5" s="383"/>
      <c r="D5" s="383"/>
      <c r="E5" s="353" t="s">
        <v>291</v>
      </c>
      <c r="F5" s="353" t="s">
        <v>292</v>
      </c>
      <c r="G5" s="353" t="s">
        <v>293</v>
      </c>
    </row>
    <row r="6" s="375" customFormat="1" ht="23" customHeight="1" spans="1:7">
      <c r="A6" s="384" t="s">
        <v>1304</v>
      </c>
      <c r="B6" s="359">
        <f>SUM(B7:B11)</f>
        <v>74050.9</v>
      </c>
      <c r="C6" s="359">
        <f>SUM(C7:C11)</f>
        <v>79846.12</v>
      </c>
      <c r="D6" s="359">
        <f>SUM(D7:D11)</f>
        <v>82261.12</v>
      </c>
      <c r="E6" s="359">
        <f>SUM(E7:E11)</f>
        <v>76226.84</v>
      </c>
      <c r="F6" s="360">
        <f t="shared" ref="F6:F11" si="0">E6/D6</f>
        <v>0.926644811060195</v>
      </c>
      <c r="G6" s="360">
        <f t="shared" ref="G6:G11" si="1">(E6-B6)/B6</f>
        <v>0.0293843829041916</v>
      </c>
    </row>
    <row r="7" s="324" customFormat="1" ht="23" customHeight="1" spans="1:7">
      <c r="A7" s="385" t="s">
        <v>1305</v>
      </c>
      <c r="B7" s="362">
        <v>21380.45</v>
      </c>
      <c r="C7" s="362">
        <v>32790.62</v>
      </c>
      <c r="D7" s="362">
        <v>52005.62</v>
      </c>
      <c r="E7" s="271">
        <v>35076</v>
      </c>
      <c r="F7" s="364">
        <f t="shared" si="0"/>
        <v>0.674465567375218</v>
      </c>
      <c r="G7" s="364">
        <f t="shared" si="1"/>
        <v>0.6405641602492</v>
      </c>
    </row>
    <row r="8" s="324" customFormat="1" ht="23" customHeight="1" spans="1:7">
      <c r="A8" s="385" t="s">
        <v>1306</v>
      </c>
      <c r="B8" s="362">
        <v>5.28</v>
      </c>
      <c r="C8" s="362">
        <v>30.5</v>
      </c>
      <c r="D8" s="362">
        <v>30.5</v>
      </c>
      <c r="E8" s="244">
        <v>3.84</v>
      </c>
      <c r="F8" s="364">
        <f t="shared" si="0"/>
        <v>0.125901639344262</v>
      </c>
      <c r="G8" s="364">
        <f t="shared" si="1"/>
        <v>-0.272727272727273</v>
      </c>
    </row>
    <row r="9" s="324" customFormat="1" ht="23" customHeight="1" spans="1:7">
      <c r="A9" s="385" t="s">
        <v>1307</v>
      </c>
      <c r="B9" s="362">
        <v>51911.16</v>
      </c>
      <c r="C9" s="362">
        <v>46630</v>
      </c>
      <c r="D9" s="362">
        <v>26630</v>
      </c>
      <c r="E9" s="244">
        <v>37120</v>
      </c>
      <c r="F9" s="364">
        <f t="shared" si="0"/>
        <v>1.39391663537364</v>
      </c>
      <c r="G9" s="364">
        <f t="shared" si="1"/>
        <v>-0.284932180286474</v>
      </c>
    </row>
    <row r="10" s="324" customFormat="1" ht="23" customHeight="1" spans="1:7">
      <c r="A10" s="385" t="s">
        <v>317</v>
      </c>
      <c r="B10" s="362">
        <v>441.78</v>
      </c>
      <c r="C10" s="362">
        <v>15</v>
      </c>
      <c r="D10" s="362">
        <v>3215</v>
      </c>
      <c r="E10" s="244">
        <v>3227</v>
      </c>
      <c r="F10" s="364">
        <f t="shared" si="0"/>
        <v>1.00373250388802</v>
      </c>
      <c r="G10" s="364">
        <f t="shared" si="1"/>
        <v>6.30454072162615</v>
      </c>
    </row>
    <row r="11" s="324" customFormat="1" ht="23" customHeight="1" spans="1:7">
      <c r="A11" s="385" t="s">
        <v>1308</v>
      </c>
      <c r="B11" s="362">
        <v>312.23</v>
      </c>
      <c r="C11" s="362">
        <v>380</v>
      </c>
      <c r="D11" s="362">
        <v>380</v>
      </c>
      <c r="E11" s="244">
        <v>800</v>
      </c>
      <c r="F11" s="364">
        <f t="shared" si="0"/>
        <v>2.10526315789474</v>
      </c>
      <c r="G11" s="364">
        <f t="shared" si="1"/>
        <v>1.56221375268232</v>
      </c>
    </row>
    <row r="12" s="375" customFormat="1" ht="23" customHeight="1" spans="1:7">
      <c r="A12" s="384" t="s">
        <v>1309</v>
      </c>
      <c r="B12" s="359">
        <f>SUM(B13:B18)</f>
        <v>0</v>
      </c>
      <c r="C12" s="359">
        <f>SUM(C13:C18)</f>
        <v>0</v>
      </c>
      <c r="D12" s="359">
        <f>SUM(D13:D18)</f>
        <v>0</v>
      </c>
      <c r="E12" s="359">
        <f>SUM(E13:E18)</f>
        <v>0</v>
      </c>
      <c r="F12" s="360">
        <v>0</v>
      </c>
      <c r="G12" s="360">
        <v>0</v>
      </c>
    </row>
    <row r="13" s="324" customFormat="1" ht="23" customHeight="1" spans="1:7">
      <c r="A13" s="385" t="s">
        <v>1305</v>
      </c>
      <c r="B13" s="362"/>
      <c r="C13" s="362"/>
      <c r="D13" s="362"/>
      <c r="E13" s="239"/>
      <c r="F13" s="364"/>
      <c r="G13" s="364"/>
    </row>
    <row r="14" s="324" customFormat="1" ht="23" customHeight="1" spans="1:7">
      <c r="A14" s="385" t="s">
        <v>1306</v>
      </c>
      <c r="B14" s="362"/>
      <c r="C14" s="362"/>
      <c r="D14" s="362"/>
      <c r="E14" s="241"/>
      <c r="F14" s="364"/>
      <c r="G14" s="364"/>
    </row>
    <row r="15" s="324" customFormat="1" ht="23" customHeight="1" spans="1:7">
      <c r="A15" s="386" t="s">
        <v>1307</v>
      </c>
      <c r="B15" s="362"/>
      <c r="C15" s="362"/>
      <c r="D15" s="362"/>
      <c r="E15" s="277"/>
      <c r="F15" s="364"/>
      <c r="G15" s="364"/>
    </row>
    <row r="16" s="324" customFormat="1" ht="23" customHeight="1" spans="1:7">
      <c r="A16" s="386" t="s">
        <v>1310</v>
      </c>
      <c r="B16" s="362"/>
      <c r="C16" s="362"/>
      <c r="D16" s="362"/>
      <c r="E16" s="241"/>
      <c r="F16" s="364"/>
      <c r="G16" s="364"/>
    </row>
    <row r="17" s="324" customFormat="1" ht="23" customHeight="1" spans="1:7">
      <c r="A17" s="385" t="s">
        <v>317</v>
      </c>
      <c r="B17" s="362"/>
      <c r="C17" s="362"/>
      <c r="D17" s="362"/>
      <c r="E17" s="241"/>
      <c r="F17" s="364"/>
      <c r="G17" s="364"/>
    </row>
    <row r="18" s="324" customFormat="1" ht="23" customHeight="1" spans="1:7">
      <c r="A18" s="385" t="s">
        <v>1308</v>
      </c>
      <c r="B18" s="362"/>
      <c r="C18" s="362"/>
      <c r="D18" s="362"/>
      <c r="E18" s="241"/>
      <c r="F18" s="364"/>
      <c r="G18" s="364"/>
    </row>
    <row r="19" s="375" customFormat="1" ht="23" customHeight="1" spans="1:7">
      <c r="A19" s="384" t="s">
        <v>1311</v>
      </c>
      <c r="B19" s="359">
        <f>SUM(B20:B24)</f>
        <v>0</v>
      </c>
      <c r="C19" s="359">
        <f>SUM(C20:C24)</f>
        <v>0</v>
      </c>
      <c r="D19" s="359">
        <f>SUM(D20:D24)</f>
        <v>0</v>
      </c>
      <c r="E19" s="359">
        <f>SUM(E20:E24)</f>
        <v>0</v>
      </c>
      <c r="F19" s="360">
        <v>0</v>
      </c>
      <c r="G19" s="360">
        <v>0</v>
      </c>
    </row>
    <row r="20" s="324" customFormat="1" ht="23" customHeight="1" spans="1:7">
      <c r="A20" s="385" t="s">
        <v>1305</v>
      </c>
      <c r="B20" s="362"/>
      <c r="C20" s="362"/>
      <c r="D20" s="362"/>
      <c r="E20" s="279"/>
      <c r="F20" s="364"/>
      <c r="G20" s="364"/>
    </row>
    <row r="21" s="324" customFormat="1" ht="23" customHeight="1" spans="1:7">
      <c r="A21" s="385" t="s">
        <v>1306</v>
      </c>
      <c r="B21" s="362"/>
      <c r="C21" s="362"/>
      <c r="D21" s="362"/>
      <c r="E21" s="279"/>
      <c r="F21" s="364"/>
      <c r="G21" s="364"/>
    </row>
    <row r="22" s="324" customFormat="1" ht="23" customHeight="1" spans="1:7">
      <c r="A22" s="385" t="s">
        <v>1307</v>
      </c>
      <c r="B22" s="362"/>
      <c r="C22" s="362"/>
      <c r="D22" s="362"/>
      <c r="E22" s="242"/>
      <c r="F22" s="364"/>
      <c r="G22" s="364"/>
    </row>
    <row r="23" s="324" customFormat="1" ht="23" customHeight="1" spans="1:7">
      <c r="A23" s="385" t="s">
        <v>317</v>
      </c>
      <c r="B23" s="362"/>
      <c r="C23" s="362"/>
      <c r="D23" s="362"/>
      <c r="E23" s="242"/>
      <c r="F23" s="364"/>
      <c r="G23" s="364"/>
    </row>
    <row r="24" s="324" customFormat="1" ht="23" customHeight="1" spans="1:7">
      <c r="A24" s="385" t="s">
        <v>1308</v>
      </c>
      <c r="B24" s="362"/>
      <c r="C24" s="362"/>
      <c r="D24" s="362"/>
      <c r="E24" s="242"/>
      <c r="F24" s="364"/>
      <c r="G24" s="364"/>
    </row>
    <row r="25" s="375" customFormat="1" ht="23" customHeight="1" spans="1:7">
      <c r="A25" s="384" t="s">
        <v>1312</v>
      </c>
      <c r="B25" s="359">
        <f>SUM(B26:B29)</f>
        <v>0</v>
      </c>
      <c r="C25" s="359">
        <f>SUM(C26:C29)</f>
        <v>0</v>
      </c>
      <c r="D25" s="359">
        <f>SUM(D26:D29)</f>
        <v>0</v>
      </c>
      <c r="E25" s="359">
        <f>SUM(E26:E29)</f>
        <v>0</v>
      </c>
      <c r="F25" s="360">
        <v>0</v>
      </c>
      <c r="G25" s="360">
        <v>0</v>
      </c>
    </row>
    <row r="26" s="324" customFormat="1" ht="23" customHeight="1" spans="1:7">
      <c r="A26" s="385" t="s">
        <v>1305</v>
      </c>
      <c r="B26" s="362"/>
      <c r="C26" s="362"/>
      <c r="D26" s="362"/>
      <c r="E26" s="241"/>
      <c r="F26" s="364"/>
      <c r="G26" s="364"/>
    </row>
    <row r="27" s="324" customFormat="1" ht="23" customHeight="1" spans="1:7">
      <c r="A27" s="385" t="s">
        <v>1306</v>
      </c>
      <c r="B27" s="362"/>
      <c r="C27" s="362"/>
      <c r="D27" s="362"/>
      <c r="E27" s="241"/>
      <c r="F27" s="364"/>
      <c r="G27" s="364"/>
    </row>
    <row r="28" s="324" customFormat="1" ht="23" customHeight="1" spans="1:7">
      <c r="A28" s="385" t="s">
        <v>1307</v>
      </c>
      <c r="B28" s="362"/>
      <c r="C28" s="362"/>
      <c r="D28" s="362"/>
      <c r="E28" s="241"/>
      <c r="F28" s="364"/>
      <c r="G28" s="364"/>
    </row>
    <row r="29" s="324" customFormat="1" ht="23" customHeight="1" spans="1:7">
      <c r="A29" s="385" t="s">
        <v>317</v>
      </c>
      <c r="B29" s="362"/>
      <c r="C29" s="362"/>
      <c r="D29" s="362"/>
      <c r="E29" s="242"/>
      <c r="F29" s="364"/>
      <c r="G29" s="364"/>
    </row>
    <row r="30" s="375" customFormat="1" ht="23" customHeight="1" spans="1:7">
      <c r="A30" s="384" t="s">
        <v>1313</v>
      </c>
      <c r="B30" s="359">
        <f>SUM(B31:B33)</f>
        <v>0</v>
      </c>
      <c r="C30" s="359">
        <f>SUM(C31:C33)</f>
        <v>0</v>
      </c>
      <c r="D30" s="359">
        <f>SUM(D31:D33)</f>
        <v>0</v>
      </c>
      <c r="E30" s="359">
        <f>SUM(E31:E33)</f>
        <v>0</v>
      </c>
      <c r="F30" s="360">
        <v>0</v>
      </c>
      <c r="G30" s="360">
        <v>0</v>
      </c>
    </row>
    <row r="31" s="324" customFormat="1" ht="23" customHeight="1" spans="1:7">
      <c r="A31" s="385" t="s">
        <v>1305</v>
      </c>
      <c r="B31" s="362"/>
      <c r="C31" s="362"/>
      <c r="D31" s="362"/>
      <c r="E31" s="241"/>
      <c r="F31" s="364"/>
      <c r="G31" s="364"/>
    </row>
    <row r="32" s="324" customFormat="1" ht="23" customHeight="1" spans="1:7">
      <c r="A32" s="385" t="s">
        <v>1306</v>
      </c>
      <c r="B32" s="362"/>
      <c r="C32" s="362"/>
      <c r="D32" s="362"/>
      <c r="E32" s="241"/>
      <c r="F32" s="364"/>
      <c r="G32" s="364"/>
    </row>
    <row r="33" s="324" customFormat="1" ht="23" customHeight="1" spans="1:7">
      <c r="A33" s="385" t="s">
        <v>317</v>
      </c>
      <c r="B33" s="362"/>
      <c r="C33" s="362"/>
      <c r="D33" s="362"/>
      <c r="E33" s="241"/>
      <c r="F33" s="364"/>
      <c r="G33" s="364"/>
    </row>
    <row r="34" s="375" customFormat="1" ht="23" customHeight="1" spans="1:7">
      <c r="A34" s="387" t="s">
        <v>1314</v>
      </c>
      <c r="B34" s="359">
        <f>SUM(B35:B39)</f>
        <v>0</v>
      </c>
      <c r="C34" s="359">
        <f>SUM(C35:C39)</f>
        <v>0</v>
      </c>
      <c r="D34" s="359">
        <f>SUM(D35:D39)</f>
        <v>0</v>
      </c>
      <c r="E34" s="359">
        <f>SUM(E35:E39)</f>
        <v>0</v>
      </c>
      <c r="F34" s="360">
        <v>0</v>
      </c>
      <c r="G34" s="360">
        <v>0</v>
      </c>
    </row>
    <row r="35" s="324" customFormat="1" ht="23" customHeight="1" spans="1:7">
      <c r="A35" s="388" t="s">
        <v>1305</v>
      </c>
      <c r="B35" s="362"/>
      <c r="C35" s="362"/>
      <c r="D35" s="362"/>
      <c r="E35" s="241"/>
      <c r="F35" s="364"/>
      <c r="G35" s="364"/>
    </row>
    <row r="36" s="324" customFormat="1" ht="23" customHeight="1" spans="1:7">
      <c r="A36" s="388" t="s">
        <v>1306</v>
      </c>
      <c r="B36" s="362"/>
      <c r="C36" s="362"/>
      <c r="D36" s="362"/>
      <c r="E36" s="241"/>
      <c r="F36" s="364"/>
      <c r="G36" s="364"/>
    </row>
    <row r="37" s="324" customFormat="1" ht="23" customHeight="1" spans="1:7">
      <c r="A37" s="385" t="s">
        <v>317</v>
      </c>
      <c r="B37" s="362"/>
      <c r="C37" s="362"/>
      <c r="D37" s="362"/>
      <c r="E37" s="241"/>
      <c r="F37" s="364"/>
      <c r="G37" s="364"/>
    </row>
    <row r="38" s="324" customFormat="1" ht="23" customHeight="1" spans="1:7">
      <c r="A38" s="385" t="s">
        <v>1308</v>
      </c>
      <c r="B38" s="362"/>
      <c r="C38" s="362"/>
      <c r="D38" s="362"/>
      <c r="E38" s="241"/>
      <c r="F38" s="364"/>
      <c r="G38" s="364"/>
    </row>
    <row r="39" s="324" customFormat="1" ht="23" customHeight="1" spans="1:7">
      <c r="A39" s="385" t="s">
        <v>1116</v>
      </c>
      <c r="B39" s="362"/>
      <c r="C39" s="362"/>
      <c r="D39" s="362"/>
      <c r="E39" s="241"/>
      <c r="F39" s="364"/>
      <c r="G39" s="364"/>
    </row>
    <row r="40" s="324" customFormat="1" ht="23" customHeight="1" spans="1:7">
      <c r="A40" s="389" t="s">
        <v>1315</v>
      </c>
      <c r="B40" s="359">
        <f>B34+B30+B25+B19+B12+B6</f>
        <v>74050.9</v>
      </c>
      <c r="C40" s="359">
        <f>C34+C30+C25+C19+C12+C6</f>
        <v>79846.12</v>
      </c>
      <c r="D40" s="359">
        <f>D34+D30+D25+D19+D12+D6</f>
        <v>82261.12</v>
      </c>
      <c r="E40" s="359">
        <f>E34+E30+E25+E19+E12+E6</f>
        <v>76226.84</v>
      </c>
      <c r="F40" s="360">
        <f>E40/D40</f>
        <v>0.926644811060195</v>
      </c>
      <c r="G40" s="360">
        <f>(E40-B40)/B40</f>
        <v>0.0293843829041916</v>
      </c>
    </row>
    <row r="41" s="324" customFormat="1" ht="23" customHeight="1" spans="1:7">
      <c r="A41" s="368" t="s">
        <v>1316</v>
      </c>
      <c r="B41" s="362">
        <v>49.16</v>
      </c>
      <c r="C41" s="362">
        <v>8685.59</v>
      </c>
      <c r="D41" s="362">
        <v>657.62</v>
      </c>
      <c r="E41" s="362">
        <v>657.62</v>
      </c>
      <c r="F41" s="362"/>
      <c r="G41" s="362"/>
    </row>
    <row r="42" s="324" customFormat="1" ht="23" customHeight="1" spans="1:7">
      <c r="A42" s="369" t="s">
        <v>327</v>
      </c>
      <c r="B42" s="359">
        <f>B40+B41</f>
        <v>74100.06</v>
      </c>
      <c r="C42" s="359">
        <f>C40+C41</f>
        <v>88531.71</v>
      </c>
      <c r="D42" s="359">
        <f>D40+D41</f>
        <v>82918.74</v>
      </c>
      <c r="E42" s="359">
        <f>E40+E41</f>
        <v>76884.46</v>
      </c>
      <c r="F42" s="360"/>
      <c r="G42" s="360"/>
    </row>
  </sheetData>
  <mergeCells count="7">
    <mergeCell ref="A2:G2"/>
    <mergeCell ref="A3:G3"/>
    <mergeCell ref="E4:G4"/>
    <mergeCell ref="A4:A5"/>
    <mergeCell ref="B4:B5"/>
    <mergeCell ref="C4:C5"/>
    <mergeCell ref="D4:D5"/>
  </mergeCells>
  <printOptions horizontalCentered="1"/>
  <pageMargins left="0.393055555555556" right="0.393055555555556" top="0.393055555555556" bottom="0.393055555555556" header="0.5" footer="0.5"/>
  <pageSetup paperSize="9" scale="80" orientation="portrait" horizontalDpi="600"/>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B5" sqref="B5:B6"/>
    </sheetView>
  </sheetViews>
  <sheetFormatPr defaultColWidth="10" defaultRowHeight="14.25" outlineLevelCol="1"/>
  <cols>
    <col min="1" max="1" width="45.2190476190476" style="195" customWidth="1"/>
    <col min="2" max="2" width="45.2190476190476" style="200" customWidth="1"/>
    <col min="3" max="16379" width="10" style="195"/>
    <col min="16380" max="16384" width="10" style="1"/>
  </cols>
  <sheetData>
    <row r="1" s="194" customFormat="1" ht="18.75" customHeight="1" spans="1:2">
      <c r="A1" s="201" t="s">
        <v>1350</v>
      </c>
      <c r="B1" s="202"/>
    </row>
    <row r="2" s="195" customFormat="1" ht="31.5" customHeight="1" spans="1:2">
      <c r="A2" s="203" t="s">
        <v>1351</v>
      </c>
      <c r="B2" s="203"/>
    </row>
    <row r="3" s="196" customFormat="1" ht="24" customHeight="1" spans="1:2">
      <c r="A3" s="370"/>
      <c r="B3" s="371" t="s">
        <v>285</v>
      </c>
    </row>
    <row r="4" s="255" customFormat="1" ht="36" customHeight="1" spans="1:2">
      <c r="A4" s="205" t="s">
        <v>1107</v>
      </c>
      <c r="B4" s="206" t="s">
        <v>290</v>
      </c>
    </row>
    <row r="5" s="255" customFormat="1" ht="36" customHeight="1" spans="1:2">
      <c r="A5" s="207" t="s">
        <v>1352</v>
      </c>
      <c r="B5" s="208">
        <f>SUM(B6:B11)</f>
        <v>665</v>
      </c>
    </row>
    <row r="6" s="255" customFormat="1" ht="36" customHeight="1" spans="1:2">
      <c r="A6" s="209" t="s">
        <v>1353</v>
      </c>
      <c r="B6" s="210">
        <v>665</v>
      </c>
    </row>
    <row r="7" s="255" customFormat="1" ht="36" customHeight="1" spans="1:2">
      <c r="A7" s="209" t="s">
        <v>1354</v>
      </c>
      <c r="B7" s="211"/>
    </row>
    <row r="8" s="255" customFormat="1" ht="36" customHeight="1" spans="1:2">
      <c r="A8" s="209" t="s">
        <v>1355</v>
      </c>
      <c r="B8" s="210"/>
    </row>
    <row r="9" s="255" customFormat="1" ht="36" customHeight="1" spans="1:2">
      <c r="A9" s="209" t="s">
        <v>1356</v>
      </c>
      <c r="B9" s="210"/>
    </row>
    <row r="10" s="255" customFormat="1" ht="36" customHeight="1" spans="1:2">
      <c r="A10" s="209" t="s">
        <v>1357</v>
      </c>
      <c r="B10" s="210"/>
    </row>
    <row r="11" s="255" customFormat="1" ht="36" customHeight="1" spans="1:2">
      <c r="A11" s="209" t="s">
        <v>1358</v>
      </c>
      <c r="B11" s="210"/>
    </row>
  </sheetData>
  <mergeCells count="1">
    <mergeCell ref="A2:B2"/>
  </mergeCells>
  <printOptions horizontalCentered="1"/>
  <pageMargins left="0.393055555555556" right="0.393055555555556" top="0.393055555555556" bottom="0.393055555555556" header="0.5" footer="0.5"/>
  <pageSetup paperSize="9" orientation="portrait" horizontalDpi="600"/>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6"/>
  <sheetViews>
    <sheetView workbookViewId="0">
      <pane ySplit="5" topLeftCell="A34" activePane="bottomLeft" state="frozen"/>
      <selection/>
      <selection pane="bottomLeft" activeCell="C37" sqref="C37"/>
    </sheetView>
  </sheetViews>
  <sheetFormatPr defaultColWidth="10.1428571428571" defaultRowHeight="14.25" outlineLevelCol="6"/>
  <cols>
    <col min="1" max="1" width="45.552380952381" style="344" customWidth="1"/>
    <col min="2" max="4" width="12.7809523809524" style="348" customWidth="1"/>
    <col min="5" max="5" width="12.7809523809524" style="349" customWidth="1"/>
    <col min="6" max="6" width="10.7809523809524" style="348" customWidth="1"/>
    <col min="7" max="7" width="10.7809523809524" style="349" customWidth="1"/>
    <col min="8" max="16384" width="10.1428571428571" style="344"/>
  </cols>
  <sheetData>
    <row r="1" s="339" customFormat="1" ht="21.75" customHeight="1" spans="1:7">
      <c r="A1" s="350" t="s">
        <v>1359</v>
      </c>
      <c r="B1" s="351"/>
      <c r="C1" s="351"/>
      <c r="D1" s="351"/>
      <c r="E1" s="351"/>
      <c r="F1" s="351"/>
      <c r="G1" s="351"/>
    </row>
    <row r="2" s="340" customFormat="1" ht="33" customHeight="1" spans="1:7">
      <c r="A2" s="352" t="s">
        <v>1360</v>
      </c>
      <c r="B2" s="352"/>
      <c r="C2" s="352"/>
      <c r="D2" s="352"/>
      <c r="E2" s="352"/>
      <c r="F2" s="352"/>
      <c r="G2" s="352"/>
    </row>
    <row r="3" s="341" customFormat="1" ht="23" customHeight="1" spans="1:7">
      <c r="A3" s="226" t="s">
        <v>285</v>
      </c>
      <c r="B3" s="226"/>
      <c r="C3" s="226"/>
      <c r="D3" s="226"/>
      <c r="E3" s="226"/>
      <c r="F3" s="226"/>
      <c r="G3" s="226"/>
    </row>
    <row r="4" s="342" customFormat="1" ht="26" customHeight="1" spans="1:7">
      <c r="A4" s="299" t="s">
        <v>1107</v>
      </c>
      <c r="B4" s="353" t="s">
        <v>287</v>
      </c>
      <c r="C4" s="354" t="s">
        <v>288</v>
      </c>
      <c r="D4" s="354" t="s">
        <v>289</v>
      </c>
      <c r="E4" s="355" t="s">
        <v>290</v>
      </c>
      <c r="F4" s="355"/>
      <c r="G4" s="355"/>
    </row>
    <row r="5" s="342" customFormat="1" ht="28.5" spans="1:7">
      <c r="A5" s="356"/>
      <c r="B5" s="353"/>
      <c r="C5" s="357"/>
      <c r="D5" s="357"/>
      <c r="E5" s="353" t="s">
        <v>291</v>
      </c>
      <c r="F5" s="353" t="s">
        <v>292</v>
      </c>
      <c r="G5" s="353" t="s">
        <v>293</v>
      </c>
    </row>
    <row r="6" s="343" customFormat="1" ht="19" customHeight="1" spans="1:7">
      <c r="A6" s="358" t="s">
        <v>1319</v>
      </c>
      <c r="B6" s="359">
        <f>SUM(B7:B9)</f>
        <v>73442.44</v>
      </c>
      <c r="C6" s="359">
        <f>SUM(C7:C9)</f>
        <v>79819.75</v>
      </c>
      <c r="D6" s="359">
        <f>SUM(D7:D9)</f>
        <v>79819.75</v>
      </c>
      <c r="E6" s="359">
        <f>SUM(E7:E9)</f>
        <v>76219</v>
      </c>
      <c r="F6" s="360">
        <f t="shared" ref="F6:F8" si="0">E6/D6</f>
        <v>0.954888984242622</v>
      </c>
      <c r="G6" s="360">
        <f t="shared" ref="G6:G8" si="1">(E6-B6)/B6</f>
        <v>0.0378059334629949</v>
      </c>
    </row>
    <row r="7" s="344" customFormat="1" ht="19" customHeight="1" spans="1:7">
      <c r="A7" s="361" t="s">
        <v>1320</v>
      </c>
      <c r="B7" s="244">
        <v>73290.23</v>
      </c>
      <c r="C7" s="362">
        <v>79709.75</v>
      </c>
      <c r="D7" s="362">
        <v>79709.75</v>
      </c>
      <c r="E7" s="363">
        <v>76154</v>
      </c>
      <c r="F7" s="364">
        <f t="shared" si="0"/>
        <v>0.955391278984064</v>
      </c>
      <c r="G7" s="364">
        <f t="shared" si="1"/>
        <v>0.0390743759434239</v>
      </c>
    </row>
    <row r="8" s="344" customFormat="1" ht="19" customHeight="1" spans="1:7">
      <c r="A8" s="365" t="s">
        <v>1321</v>
      </c>
      <c r="B8" s="362">
        <v>152.21</v>
      </c>
      <c r="C8" s="362">
        <v>110</v>
      </c>
      <c r="D8" s="362">
        <v>110</v>
      </c>
      <c r="E8" s="363">
        <v>65</v>
      </c>
      <c r="F8" s="364">
        <f t="shared" si="0"/>
        <v>0.590909090909091</v>
      </c>
      <c r="G8" s="364">
        <f t="shared" si="1"/>
        <v>-0.57295841271927</v>
      </c>
    </row>
    <row r="9" s="344" customFormat="1" ht="19" customHeight="1" spans="1:7">
      <c r="A9" s="361" t="s">
        <v>522</v>
      </c>
      <c r="B9" s="362"/>
      <c r="C9" s="362"/>
      <c r="D9" s="362"/>
      <c r="E9" s="363"/>
      <c r="F9" s="364"/>
      <c r="G9" s="364"/>
    </row>
    <row r="10" s="343" customFormat="1" ht="19" customHeight="1" spans="1:7">
      <c r="A10" s="358" t="s">
        <v>1322</v>
      </c>
      <c r="B10" s="359">
        <f>SUM(B11:B14)</f>
        <v>0</v>
      </c>
      <c r="C10" s="359">
        <f>SUM(C11:C14)</f>
        <v>0</v>
      </c>
      <c r="D10" s="359">
        <f>SUM(D11:D14)</f>
        <v>0</v>
      </c>
      <c r="E10" s="359">
        <f>SUM(E11:E14)</f>
        <v>0</v>
      </c>
      <c r="F10" s="360">
        <v>0</v>
      </c>
      <c r="G10" s="360">
        <v>0</v>
      </c>
    </row>
    <row r="11" s="344" customFormat="1" ht="19" customHeight="1" spans="1:7">
      <c r="A11" s="365" t="s">
        <v>1323</v>
      </c>
      <c r="B11" s="362"/>
      <c r="C11" s="362"/>
      <c r="D11" s="362"/>
      <c r="E11" s="239"/>
      <c r="F11" s="364"/>
      <c r="G11" s="364"/>
    </row>
    <row r="12" s="344" customFormat="1" ht="19" customHeight="1" spans="1:7">
      <c r="A12" s="365" t="s">
        <v>1324</v>
      </c>
      <c r="B12" s="362"/>
      <c r="C12" s="362"/>
      <c r="D12" s="362"/>
      <c r="E12" s="240"/>
      <c r="F12" s="364"/>
      <c r="G12" s="364"/>
    </row>
    <row r="13" s="344" customFormat="1" ht="19" customHeight="1" spans="1:7">
      <c r="A13" s="361" t="s">
        <v>1321</v>
      </c>
      <c r="B13" s="362"/>
      <c r="C13" s="362"/>
      <c r="D13" s="362"/>
      <c r="E13" s="241"/>
      <c r="F13" s="364"/>
      <c r="G13" s="364"/>
    </row>
    <row r="14" s="344" customFormat="1" ht="19" customHeight="1" spans="1:7">
      <c r="A14" s="361" t="s">
        <v>522</v>
      </c>
      <c r="B14" s="362"/>
      <c r="C14" s="362"/>
      <c r="D14" s="362"/>
      <c r="E14" s="242"/>
      <c r="F14" s="364"/>
      <c r="G14" s="364"/>
    </row>
    <row r="15" s="343" customFormat="1" ht="19" customHeight="1" spans="1:7">
      <c r="A15" s="366" t="s">
        <v>1325</v>
      </c>
      <c r="B15" s="359">
        <f>SUM(B16:B21)</f>
        <v>0</v>
      </c>
      <c r="C15" s="359">
        <f>SUM(C16:C21)</f>
        <v>0</v>
      </c>
      <c r="D15" s="359">
        <f>SUM(D16:D21)</f>
        <v>0</v>
      </c>
      <c r="E15" s="238">
        <f>SUM(E16:E21)</f>
        <v>0</v>
      </c>
      <c r="F15" s="360">
        <v>0</v>
      </c>
      <c r="G15" s="360">
        <v>0</v>
      </c>
    </row>
    <row r="16" s="344" customFormat="1" ht="19" customHeight="1" spans="1:7">
      <c r="A16" s="361" t="s">
        <v>1326</v>
      </c>
      <c r="B16" s="362"/>
      <c r="C16" s="362"/>
      <c r="D16" s="362"/>
      <c r="E16" s="244"/>
      <c r="F16" s="364"/>
      <c r="G16" s="364"/>
    </row>
    <row r="17" s="344" customFormat="1" ht="19" customHeight="1" spans="1:7">
      <c r="A17" s="361" t="s">
        <v>1327</v>
      </c>
      <c r="B17" s="362"/>
      <c r="C17" s="362"/>
      <c r="D17" s="362"/>
      <c r="E17" s="244"/>
      <c r="F17" s="364"/>
      <c r="G17" s="364"/>
    </row>
    <row r="18" s="344" customFormat="1" ht="19" customHeight="1" spans="1:7">
      <c r="A18" s="361" t="s">
        <v>1328</v>
      </c>
      <c r="B18" s="362"/>
      <c r="C18" s="362"/>
      <c r="D18" s="362"/>
      <c r="E18" s="244"/>
      <c r="F18" s="364"/>
      <c r="G18" s="364"/>
    </row>
    <row r="19" s="344" customFormat="1" ht="19" customHeight="1" spans="1:7">
      <c r="A19" s="361" t="s">
        <v>1329</v>
      </c>
      <c r="B19" s="362"/>
      <c r="C19" s="362"/>
      <c r="D19" s="362"/>
      <c r="E19" s="244"/>
      <c r="F19" s="364"/>
      <c r="G19" s="364"/>
    </row>
    <row r="20" s="344" customFormat="1" ht="19" customHeight="1" spans="1:7">
      <c r="A20" s="361" t="s">
        <v>522</v>
      </c>
      <c r="B20" s="362"/>
      <c r="C20" s="362"/>
      <c r="D20" s="362"/>
      <c r="E20" s="244"/>
      <c r="F20" s="364"/>
      <c r="G20" s="364"/>
    </row>
    <row r="21" s="344" customFormat="1" ht="19" customHeight="1" spans="1:7">
      <c r="A21" s="361" t="s">
        <v>1321</v>
      </c>
      <c r="B21" s="362"/>
      <c r="C21" s="362"/>
      <c r="D21" s="362"/>
      <c r="E21" s="244"/>
      <c r="F21" s="364"/>
      <c r="G21" s="364"/>
    </row>
    <row r="22" s="343" customFormat="1" ht="19" customHeight="1" spans="1:7">
      <c r="A22" s="366" t="s">
        <v>1330</v>
      </c>
      <c r="B22" s="359">
        <f>SUM(B23:B26)</f>
        <v>0</v>
      </c>
      <c r="C22" s="359">
        <f>SUM(C23:C26)</f>
        <v>0</v>
      </c>
      <c r="D22" s="359">
        <f>SUM(D23:D26)</f>
        <v>0</v>
      </c>
      <c r="E22" s="359">
        <f>SUM(E23:E26)</f>
        <v>0</v>
      </c>
      <c r="F22" s="360">
        <v>0</v>
      </c>
      <c r="G22" s="360">
        <v>0</v>
      </c>
    </row>
    <row r="23" s="344" customFormat="1" ht="19" customHeight="1" spans="1:7">
      <c r="A23" s="361" t="s">
        <v>1326</v>
      </c>
      <c r="B23" s="362"/>
      <c r="C23" s="362"/>
      <c r="D23" s="362"/>
      <c r="E23" s="241"/>
      <c r="F23" s="364"/>
      <c r="G23" s="364"/>
    </row>
    <row r="24" s="344" customFormat="1" ht="19" customHeight="1" spans="1:7">
      <c r="A24" s="361" t="s">
        <v>1327</v>
      </c>
      <c r="B24" s="362"/>
      <c r="C24" s="362"/>
      <c r="D24" s="362"/>
      <c r="E24" s="241"/>
      <c r="F24" s="364"/>
      <c r="G24" s="364"/>
    </row>
    <row r="25" s="344" customFormat="1" ht="19" customHeight="1" spans="1:7">
      <c r="A25" s="361" t="s">
        <v>1331</v>
      </c>
      <c r="B25" s="362"/>
      <c r="C25" s="362"/>
      <c r="D25" s="362"/>
      <c r="E25" s="241"/>
      <c r="F25" s="364"/>
      <c r="G25" s="364"/>
    </row>
    <row r="26" s="344" customFormat="1" ht="19" customHeight="1" spans="1:7">
      <c r="A26" s="361" t="s">
        <v>522</v>
      </c>
      <c r="B26" s="362"/>
      <c r="C26" s="362"/>
      <c r="D26" s="362"/>
      <c r="E26" s="244"/>
      <c r="F26" s="364"/>
      <c r="G26" s="364"/>
    </row>
    <row r="27" s="343" customFormat="1" ht="19" customHeight="1" spans="1:7">
      <c r="A27" s="366" t="s">
        <v>1332</v>
      </c>
      <c r="B27" s="359">
        <f>SUM(B28:B31)</f>
        <v>0</v>
      </c>
      <c r="C27" s="359">
        <f>SUM(C28:C31)</f>
        <v>0</v>
      </c>
      <c r="D27" s="359">
        <f>SUM(D28:D31)</f>
        <v>0</v>
      </c>
      <c r="E27" s="238">
        <f>SUM(E28:E31)</f>
        <v>0</v>
      </c>
      <c r="F27" s="360">
        <v>0</v>
      </c>
      <c r="G27" s="360">
        <v>0</v>
      </c>
    </row>
    <row r="28" s="344" customFormat="1" ht="19" customHeight="1" spans="1:7">
      <c r="A28" s="361" t="s">
        <v>1333</v>
      </c>
      <c r="B28" s="362"/>
      <c r="C28" s="362"/>
      <c r="D28" s="362"/>
      <c r="E28" s="244"/>
      <c r="F28" s="364"/>
      <c r="G28" s="364"/>
    </row>
    <row r="29" s="344" customFormat="1" ht="19" customHeight="1" spans="1:7">
      <c r="A29" s="361" t="s">
        <v>1334</v>
      </c>
      <c r="B29" s="362"/>
      <c r="C29" s="362"/>
      <c r="D29" s="362"/>
      <c r="E29" s="244"/>
      <c r="F29" s="364"/>
      <c r="G29" s="364"/>
    </row>
    <row r="30" s="344" customFormat="1" ht="19" customHeight="1" spans="1:7">
      <c r="A30" s="361" t="s">
        <v>1335</v>
      </c>
      <c r="B30" s="362"/>
      <c r="C30" s="362"/>
      <c r="D30" s="362"/>
      <c r="E30" s="244"/>
      <c r="F30" s="364"/>
      <c r="G30" s="364"/>
    </row>
    <row r="31" s="344" customFormat="1" ht="19" customHeight="1" spans="1:7">
      <c r="A31" s="365" t="s">
        <v>1336</v>
      </c>
      <c r="B31" s="362"/>
      <c r="C31" s="362"/>
      <c r="D31" s="362"/>
      <c r="E31" s="244"/>
      <c r="F31" s="364"/>
      <c r="G31" s="364"/>
    </row>
    <row r="32" s="343" customFormat="1" ht="19" customHeight="1" spans="1:7">
      <c r="A32" s="366" t="s">
        <v>1337</v>
      </c>
      <c r="B32" s="359">
        <f>SUM(B33:B42)</f>
        <v>0</v>
      </c>
      <c r="C32" s="359">
        <f>SUM(C33:C42)</f>
        <v>0</v>
      </c>
      <c r="D32" s="359">
        <f>SUM(D33:D42)</f>
        <v>0</v>
      </c>
      <c r="E32" s="359">
        <f>SUM(E33:E42)</f>
        <v>0</v>
      </c>
      <c r="F32" s="360">
        <v>0</v>
      </c>
      <c r="G32" s="360">
        <v>0</v>
      </c>
    </row>
    <row r="33" s="344" customFormat="1" ht="19" customHeight="1" spans="1:7">
      <c r="A33" s="361" t="s">
        <v>1338</v>
      </c>
      <c r="B33" s="362"/>
      <c r="C33" s="362"/>
      <c r="D33" s="362"/>
      <c r="E33" s="244"/>
      <c r="F33" s="364"/>
      <c r="G33" s="364"/>
    </row>
    <row r="34" s="344" customFormat="1" ht="19" customHeight="1" spans="1:7">
      <c r="A34" s="361" t="s">
        <v>1339</v>
      </c>
      <c r="B34" s="362"/>
      <c r="C34" s="362"/>
      <c r="D34" s="362"/>
      <c r="E34" s="244"/>
      <c r="F34" s="364"/>
      <c r="G34" s="364"/>
    </row>
    <row r="35" s="344" customFormat="1" ht="19" customHeight="1" spans="1:7">
      <c r="A35" s="361" t="s">
        <v>1340</v>
      </c>
      <c r="B35" s="362"/>
      <c r="C35" s="362"/>
      <c r="D35" s="362"/>
      <c r="E35" s="244"/>
      <c r="F35" s="364"/>
      <c r="G35" s="364"/>
    </row>
    <row r="36" s="344" customFormat="1" ht="19" customHeight="1" spans="1:7">
      <c r="A36" s="361" t="s">
        <v>1341</v>
      </c>
      <c r="B36" s="362"/>
      <c r="C36" s="362"/>
      <c r="D36" s="362"/>
      <c r="E36" s="244"/>
      <c r="F36" s="364"/>
      <c r="G36" s="364"/>
    </row>
    <row r="37" s="344" customFormat="1" ht="19" customHeight="1" spans="1:7">
      <c r="A37" s="365" t="s">
        <v>1336</v>
      </c>
      <c r="B37" s="362"/>
      <c r="C37" s="362"/>
      <c r="D37" s="362"/>
      <c r="E37" s="244"/>
      <c r="F37" s="364"/>
      <c r="G37" s="364"/>
    </row>
    <row r="38" s="344" customFormat="1" ht="19" customHeight="1" spans="1:7">
      <c r="A38" s="365" t="s">
        <v>1342</v>
      </c>
      <c r="B38" s="362"/>
      <c r="C38" s="362"/>
      <c r="D38" s="362"/>
      <c r="E38" s="244"/>
      <c r="F38" s="364"/>
      <c r="G38" s="364"/>
    </row>
    <row r="39" s="344" customFormat="1" ht="19" customHeight="1" spans="1:7">
      <c r="A39" s="365" t="s">
        <v>1343</v>
      </c>
      <c r="B39" s="362"/>
      <c r="C39" s="362"/>
      <c r="D39" s="362"/>
      <c r="E39" s="244"/>
      <c r="F39" s="364"/>
      <c r="G39" s="364"/>
    </row>
    <row r="40" s="344" customFormat="1" ht="19" customHeight="1" spans="1:7">
      <c r="A40" s="367" t="s">
        <v>1321</v>
      </c>
      <c r="B40" s="362"/>
      <c r="C40" s="362"/>
      <c r="D40" s="362"/>
      <c r="E40" s="244"/>
      <c r="F40" s="364"/>
      <c r="G40" s="364"/>
    </row>
    <row r="41" s="344" customFormat="1" ht="19" customHeight="1" spans="1:7">
      <c r="A41" s="367" t="s">
        <v>522</v>
      </c>
      <c r="B41" s="362"/>
      <c r="C41" s="362"/>
      <c r="D41" s="362"/>
      <c r="E41" s="244"/>
      <c r="F41" s="364"/>
      <c r="G41" s="364"/>
    </row>
    <row r="42" s="344" customFormat="1" ht="19" customHeight="1" spans="1:7">
      <c r="A42" s="367" t="s">
        <v>1344</v>
      </c>
      <c r="B42" s="362"/>
      <c r="C42" s="362"/>
      <c r="D42" s="362"/>
      <c r="E42" s="244"/>
      <c r="F42" s="364"/>
      <c r="G42" s="364"/>
    </row>
    <row r="43" s="345" customFormat="1" ht="19" customHeight="1" spans="1:7">
      <c r="A43" s="253" t="s">
        <v>1345</v>
      </c>
      <c r="B43" s="253">
        <f>B32+B27+B22+B15+B10+B6</f>
        <v>73442.44</v>
      </c>
      <c r="C43" s="253">
        <f>C32+C27+C22+C15+C10+C6</f>
        <v>79819.75</v>
      </c>
      <c r="D43" s="253">
        <f>D32+D27+D22+D15+D10+D6</f>
        <v>79819.75</v>
      </c>
      <c r="E43" s="253">
        <f>E32+E27+E22+E15+E10+E6</f>
        <v>76219</v>
      </c>
      <c r="F43" s="360">
        <f>E43/D43</f>
        <v>0.954888984242622</v>
      </c>
      <c r="G43" s="360">
        <f>(E43-B43)/B43</f>
        <v>0.0378059334629949</v>
      </c>
    </row>
    <row r="44" s="346" customFormat="1" ht="19" customHeight="1" spans="1:7">
      <c r="A44" s="368" t="s">
        <v>1346</v>
      </c>
      <c r="B44" s="251">
        <v>657.62</v>
      </c>
      <c r="C44" s="251">
        <v>8711.96</v>
      </c>
      <c r="D44" s="251">
        <v>3098.99</v>
      </c>
      <c r="E44" s="251">
        <v>665</v>
      </c>
      <c r="F44" s="251"/>
      <c r="G44" s="251"/>
    </row>
    <row r="45" s="346" customFormat="1" ht="19" customHeight="1" spans="1:7">
      <c r="A45" s="368" t="s">
        <v>1347</v>
      </c>
      <c r="B45" s="251">
        <v>608.46</v>
      </c>
      <c r="C45" s="251">
        <v>26.37</v>
      </c>
      <c r="D45" s="251">
        <v>2441.3</v>
      </c>
      <c r="E45" s="251">
        <v>7</v>
      </c>
      <c r="F45" s="251"/>
      <c r="G45" s="251"/>
    </row>
    <row r="46" s="347" customFormat="1" ht="19" customHeight="1" spans="1:7">
      <c r="A46" s="369" t="s">
        <v>362</v>
      </c>
      <c r="B46" s="253">
        <f>B43+B44</f>
        <v>74100.06</v>
      </c>
      <c r="C46" s="253">
        <f>C43+C44</f>
        <v>88531.71</v>
      </c>
      <c r="D46" s="253">
        <f>D43+D44</f>
        <v>82918.74</v>
      </c>
      <c r="E46" s="253">
        <f>E43+E44</f>
        <v>76884</v>
      </c>
      <c r="F46" s="253"/>
      <c r="G46" s="253"/>
    </row>
  </sheetData>
  <mergeCells count="7">
    <mergeCell ref="A2:G2"/>
    <mergeCell ref="A3:G3"/>
    <mergeCell ref="E4:G4"/>
    <mergeCell ref="A4:A5"/>
    <mergeCell ref="B4:B5"/>
    <mergeCell ref="C4:C5"/>
    <mergeCell ref="D4:D5"/>
  </mergeCells>
  <printOptions horizontalCentered="1"/>
  <pageMargins left="0.393055555555556" right="0.393055555555556" top="0.393055555555556" bottom="0.393055555555556" header="0.5" footer="0.5"/>
  <pageSetup paperSize="9" scale="90" fitToHeight="0" orientation="portrait" horizontalDpi="600"/>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B5" sqref="B5:B6"/>
    </sheetView>
  </sheetViews>
  <sheetFormatPr defaultColWidth="10" defaultRowHeight="14.25" outlineLevelCol="1"/>
  <cols>
    <col min="1" max="1" width="42.0285714285714" style="195" customWidth="1"/>
    <col min="2" max="2" width="28.1142857142857" style="200" customWidth="1"/>
    <col min="3" max="16382" width="10" style="195"/>
    <col min="16383" max="16384" width="10" style="1"/>
  </cols>
  <sheetData>
    <row r="1" s="194" customFormat="1" ht="18.75" customHeight="1" spans="1:2">
      <c r="A1" s="201" t="s">
        <v>1361</v>
      </c>
      <c r="B1" s="202"/>
    </row>
    <row r="2" s="195" customFormat="1" ht="31.5" customHeight="1" spans="1:2">
      <c r="A2" s="203" t="s">
        <v>1362</v>
      </c>
      <c r="B2" s="203"/>
    </row>
    <row r="3" s="196" customFormat="1" ht="29.25" customHeight="1" spans="1:2">
      <c r="A3" s="204" t="s">
        <v>285</v>
      </c>
      <c r="B3" s="204"/>
    </row>
    <row r="4" s="197" customFormat="1" ht="36" customHeight="1" spans="1:2">
      <c r="A4" s="205" t="s">
        <v>365</v>
      </c>
      <c r="B4" s="206" t="s">
        <v>1363</v>
      </c>
    </row>
    <row r="5" s="198" customFormat="1" ht="36" customHeight="1" spans="1:2">
      <c r="A5" s="207" t="s">
        <v>1352</v>
      </c>
      <c r="B5" s="208">
        <f>SUM(B6:B11)</f>
        <v>665</v>
      </c>
    </row>
    <row r="6" s="199" customFormat="1" ht="36" customHeight="1" spans="1:2">
      <c r="A6" s="209" t="s">
        <v>1353</v>
      </c>
      <c r="B6" s="210">
        <v>665</v>
      </c>
    </row>
    <row r="7" s="199" customFormat="1" ht="36" customHeight="1" spans="1:2">
      <c r="A7" s="209" t="s">
        <v>1354</v>
      </c>
      <c r="B7" s="211"/>
    </row>
    <row r="8" s="199" customFormat="1" ht="36" customHeight="1" spans="1:2">
      <c r="A8" s="209" t="s">
        <v>1355</v>
      </c>
      <c r="B8" s="210"/>
    </row>
    <row r="9" s="199" customFormat="1" ht="36" customHeight="1" spans="1:2">
      <c r="A9" s="209" t="s">
        <v>1356</v>
      </c>
      <c r="B9" s="210"/>
    </row>
    <row r="10" s="199" customFormat="1" ht="36" customHeight="1" spans="1:2">
      <c r="A10" s="209" t="s">
        <v>1357</v>
      </c>
      <c r="B10" s="210"/>
    </row>
    <row r="11" s="199" customFormat="1" ht="36" customHeight="1" spans="1:2">
      <c r="A11" s="209" t="s">
        <v>1358</v>
      </c>
      <c r="B11" s="210"/>
    </row>
  </sheetData>
  <mergeCells count="2">
    <mergeCell ref="A2:B2"/>
    <mergeCell ref="A3:B3"/>
  </mergeCells>
  <printOptions horizontalCentered="1"/>
  <pageMargins left="0.393055555555556" right="0.393055555555556" top="0.393055555555556" bottom="0.393055555555556" header="0.5" footer="0.5"/>
  <pageSetup paperSize="9" orientation="portrait" horizontalDpi="600"/>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N34" sqref="N34"/>
    </sheetView>
  </sheetViews>
  <sheetFormatPr defaultColWidth="10" defaultRowHeight="14.25" outlineLevelCol="4"/>
  <cols>
    <col min="1" max="5" width="18.7809523809524" style="1" customWidth="1"/>
    <col min="6" max="16384" width="10" style="1"/>
  </cols>
  <sheetData>
    <row r="1" s="1" customFormat="1" ht="18" customHeight="1" spans="1:5">
      <c r="A1" s="326" t="s">
        <v>1364</v>
      </c>
      <c r="B1" s="327"/>
      <c r="C1" s="327"/>
      <c r="D1" s="328"/>
    </row>
    <row r="2" s="1" customFormat="1" ht="27" customHeight="1" spans="1:5">
      <c r="A2" s="86" t="s">
        <v>1365</v>
      </c>
      <c r="B2" s="86"/>
      <c r="C2" s="86"/>
      <c r="D2" s="86"/>
      <c r="E2" s="86"/>
    </row>
    <row r="3" s="1" customFormat="1" ht="27" customHeight="1" spans="1:5">
      <c r="A3" s="329"/>
      <c r="B3" s="329"/>
      <c r="C3" s="329"/>
      <c r="D3" s="330"/>
      <c r="E3" s="331" t="s">
        <v>285</v>
      </c>
    </row>
    <row r="4" s="1" customFormat="1" ht="36" customHeight="1" spans="1:5">
      <c r="A4" s="332" t="s">
        <v>406</v>
      </c>
      <c r="B4" s="332" t="s">
        <v>1366</v>
      </c>
      <c r="C4" s="332"/>
      <c r="D4" s="332" t="s">
        <v>1367</v>
      </c>
      <c r="E4" s="332"/>
    </row>
    <row r="5" s="1" customFormat="1" ht="36" customHeight="1" spans="1:5">
      <c r="A5" s="332"/>
      <c r="B5" s="332" t="s">
        <v>291</v>
      </c>
      <c r="C5" s="333" t="s">
        <v>454</v>
      </c>
      <c r="D5" s="332" t="s">
        <v>291</v>
      </c>
      <c r="E5" s="333" t="s">
        <v>454</v>
      </c>
    </row>
    <row r="6" s="1" customFormat="1" ht="36" customHeight="1" spans="1:5">
      <c r="A6" s="334" t="s">
        <v>414</v>
      </c>
      <c r="B6" s="335">
        <v>76227</v>
      </c>
      <c r="C6" s="336">
        <v>0.0294</v>
      </c>
      <c r="D6" s="337">
        <v>76219</v>
      </c>
      <c r="E6" s="336">
        <v>0.0378</v>
      </c>
    </row>
    <row r="7" s="1" customFormat="1" spans="1:5">
      <c r="B7" s="338"/>
      <c r="C7" s="338"/>
    </row>
    <row r="8" s="1" customFormat="1" spans="1:5">
      <c r="B8" s="338"/>
      <c r="C8" s="338"/>
    </row>
    <row r="9" s="1" customFormat="1" spans="1:5">
      <c r="B9" s="338"/>
      <c r="C9" s="338"/>
    </row>
    <row r="10" s="1" customFormat="1" spans="1:5">
      <c r="B10" s="338"/>
      <c r="C10" s="338"/>
    </row>
    <row r="11" s="1" customFormat="1" spans="1:5">
      <c r="B11" s="338"/>
      <c r="C11" s="338"/>
    </row>
    <row r="12" s="1" customFormat="1" spans="1:5">
      <c r="B12" s="338"/>
      <c r="C12" s="338"/>
    </row>
    <row r="13" s="1" customFormat="1" spans="1:5">
      <c r="B13" s="338"/>
      <c r="C13" s="338"/>
    </row>
    <row r="14" s="1" customFormat="1" spans="1:5">
      <c r="B14" s="338"/>
      <c r="C14" s="338"/>
    </row>
    <row r="15" s="1" customFormat="1" spans="1:5">
      <c r="B15" s="338"/>
      <c r="C15" s="338"/>
    </row>
    <row r="16" s="1" customFormat="1" spans="1:5">
      <c r="B16" s="338"/>
      <c r="C16" s="338"/>
    </row>
    <row r="17" s="1" customFormat="1" spans="2:3">
      <c r="B17" s="338"/>
      <c r="C17" s="338"/>
    </row>
    <row r="18" s="1" customFormat="1" spans="2:3">
      <c r="B18" s="338"/>
      <c r="C18" s="338"/>
    </row>
    <row r="19" s="1" customFormat="1" spans="2:3">
      <c r="B19" s="338"/>
      <c r="C19" s="338"/>
    </row>
    <row r="20" s="1" customFormat="1" spans="2:3">
      <c r="B20" s="338"/>
      <c r="C20" s="338"/>
    </row>
    <row r="21" s="1" customFormat="1" spans="2:3">
      <c r="B21" s="338"/>
      <c r="C21" s="338"/>
    </row>
    <row r="22" s="1" customFormat="1" spans="2:3">
      <c r="B22" s="338"/>
      <c r="C22" s="338"/>
    </row>
    <row r="23" s="1" customFormat="1" spans="2:3">
      <c r="B23" s="338"/>
      <c r="C23" s="338"/>
    </row>
    <row r="24" s="1" customFormat="1" spans="2:3">
      <c r="B24" s="338"/>
      <c r="C24" s="338"/>
    </row>
    <row r="25" s="1" customFormat="1" spans="2:3">
      <c r="B25" s="338"/>
      <c r="C25" s="338"/>
    </row>
    <row r="26" s="1" customFormat="1" spans="2:3">
      <c r="B26" s="338"/>
      <c r="C26" s="338"/>
    </row>
    <row r="27" s="1" customFormat="1" spans="2:3">
      <c r="B27" s="338"/>
      <c r="C27" s="338"/>
    </row>
    <row r="28" s="1" customFormat="1" spans="2:3">
      <c r="B28" s="338"/>
      <c r="C28" s="338"/>
    </row>
    <row r="29" s="1" customFormat="1" spans="2:3">
      <c r="B29" s="338"/>
      <c r="C29" s="338"/>
    </row>
    <row r="30" s="1" customFormat="1" spans="2:3">
      <c r="B30" s="338"/>
      <c r="C30" s="338"/>
    </row>
  </sheetData>
  <mergeCells count="5">
    <mergeCell ref="A2:E2"/>
    <mergeCell ref="A3:B3"/>
    <mergeCell ref="B4:C4"/>
    <mergeCell ref="D4:E4"/>
    <mergeCell ref="A4:A5"/>
  </mergeCells>
  <printOptions horizontalCentered="1"/>
  <pageMargins left="0.393055555555556" right="0.393055555555556" top="0.393055555555556" bottom="0.393055555555556" header="0.5" footer="0.5"/>
  <pageSetup paperSize="9" orientation="portrait" horizontalDpi="600"/>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42"/>
  <sheetViews>
    <sheetView workbookViewId="0">
      <pane ySplit="4" topLeftCell="A5" activePane="bottomLeft" state="frozen"/>
      <selection/>
      <selection pane="bottomLeft" activeCell="B5" sqref="B5:D41"/>
    </sheetView>
  </sheetViews>
  <sheetFormatPr defaultColWidth="8.8952380952381" defaultRowHeight="14.25"/>
  <cols>
    <col min="1" max="1" width="45.0761904761905" style="306" customWidth="1"/>
    <col min="2" max="2" width="16.8190476190476" style="309" customWidth="1"/>
    <col min="3" max="3" width="16.8190476190476" style="310" customWidth="1"/>
    <col min="4" max="4" width="16.8190476190476" style="311" customWidth="1"/>
    <col min="5" max="119" width="9.12380952380952" style="306"/>
    <col min="120" max="135" width="10.2857142857143" style="306"/>
    <col min="136" max="216" width="9.12380952380952" style="306"/>
    <col min="217" max="219" width="8.8952380952381" style="306"/>
    <col min="220" max="253" width="8.8952380952381" style="84"/>
  </cols>
  <sheetData>
    <row r="1" s="306" customFormat="1" ht="24" customHeight="1" spans="1:253">
      <c r="A1" s="312" t="s">
        <v>1368</v>
      </c>
      <c r="B1" s="313"/>
      <c r="C1" s="314"/>
      <c r="D1" s="315"/>
    </row>
    <row r="2" s="307" customFormat="1" ht="21" customHeight="1" spans="1:253">
      <c r="A2" s="316" t="s">
        <v>1369</v>
      </c>
      <c r="B2" s="316"/>
      <c r="C2" s="316"/>
      <c r="D2" s="317"/>
    </row>
    <row r="3" s="308" customFormat="1" ht="22" customHeight="1" spans="1:253">
      <c r="A3" s="318" t="s">
        <v>285</v>
      </c>
      <c r="B3" s="313"/>
      <c r="C3" s="319"/>
      <c r="D3" s="320"/>
    </row>
    <row r="4" s="256" customFormat="1" ht="27" customHeight="1" spans="1:253">
      <c r="A4" s="267" t="s">
        <v>1370</v>
      </c>
      <c r="B4" s="321" t="s">
        <v>290</v>
      </c>
      <c r="C4" s="228" t="s">
        <v>453</v>
      </c>
      <c r="D4" s="268" t="s">
        <v>454</v>
      </c>
    </row>
    <row r="5" s="257" customFormat="1" ht="19" customHeight="1" spans="1:253">
      <c r="A5" s="269" t="s">
        <v>1304</v>
      </c>
      <c r="B5" s="230">
        <f>SUM(B6:B10)</f>
        <v>76226.84</v>
      </c>
      <c r="C5" s="230">
        <f>SUM(C6:C10)</f>
        <v>82825.69</v>
      </c>
      <c r="D5" s="231">
        <f t="shared" ref="D5:D10" si="0">(C5-B5)/B5</f>
        <v>0.086568589226577</v>
      </c>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2"/>
      <c r="BG5" s="322"/>
      <c r="BH5" s="322"/>
      <c r="BI5" s="322"/>
      <c r="BJ5" s="322"/>
      <c r="BK5" s="322"/>
      <c r="BL5" s="322"/>
      <c r="BM5" s="322"/>
      <c r="BN5" s="322"/>
      <c r="BO5" s="322"/>
      <c r="BP5" s="322"/>
      <c r="BQ5" s="322"/>
      <c r="BR5" s="322"/>
      <c r="BS5" s="322"/>
      <c r="BT5" s="322"/>
      <c r="BU5" s="322"/>
      <c r="BV5" s="322"/>
      <c r="BW5" s="322"/>
      <c r="BX5" s="322"/>
      <c r="BY5" s="322"/>
      <c r="BZ5" s="322"/>
      <c r="CA5" s="322"/>
      <c r="CB5" s="322"/>
      <c r="CC5" s="322"/>
      <c r="CD5" s="322"/>
      <c r="CE5" s="322"/>
      <c r="CF5" s="322"/>
      <c r="CG5" s="322"/>
      <c r="CH5" s="322"/>
      <c r="CI5" s="322"/>
      <c r="CJ5" s="322"/>
      <c r="CK5" s="322"/>
      <c r="CL5" s="322"/>
      <c r="CM5" s="322"/>
      <c r="CN5" s="322"/>
      <c r="CO5" s="322"/>
      <c r="CP5" s="322"/>
      <c r="CQ5" s="322"/>
      <c r="CR5" s="322"/>
      <c r="CS5" s="322"/>
      <c r="CT5" s="322"/>
      <c r="CU5" s="322"/>
      <c r="CV5" s="322"/>
      <c r="CW5" s="322"/>
      <c r="CX5" s="322"/>
      <c r="CY5" s="322"/>
      <c r="CZ5" s="322"/>
      <c r="DA5" s="322"/>
      <c r="DB5" s="322"/>
      <c r="DC5" s="322"/>
      <c r="DD5" s="322"/>
      <c r="DE5" s="322"/>
      <c r="DF5" s="322"/>
      <c r="DG5" s="322"/>
      <c r="DH5" s="322"/>
      <c r="DI5" s="322"/>
      <c r="DJ5" s="322"/>
      <c r="DK5" s="322"/>
      <c r="DL5" s="322"/>
      <c r="DM5" s="322"/>
      <c r="DN5" s="322"/>
      <c r="DO5" s="322"/>
      <c r="DP5" s="322"/>
      <c r="DQ5" s="322"/>
      <c r="DR5" s="322"/>
      <c r="DS5" s="322"/>
      <c r="DT5" s="322"/>
      <c r="DU5" s="322"/>
      <c r="DV5" s="322"/>
      <c r="DW5" s="322"/>
      <c r="DX5" s="322"/>
      <c r="DY5" s="322"/>
      <c r="DZ5" s="322"/>
      <c r="EA5" s="322"/>
      <c r="EB5" s="322"/>
      <c r="EC5" s="322"/>
      <c r="ED5" s="322"/>
      <c r="EE5" s="322"/>
      <c r="EF5" s="322"/>
      <c r="EG5" s="322"/>
      <c r="EH5" s="322"/>
      <c r="EI5" s="322"/>
      <c r="EJ5" s="322"/>
      <c r="EK5" s="322"/>
      <c r="EL5" s="322"/>
      <c r="EM5" s="322"/>
      <c r="EN5" s="322"/>
      <c r="EO5" s="322"/>
      <c r="EP5" s="322"/>
      <c r="EQ5" s="322"/>
      <c r="ER5" s="322"/>
      <c r="ES5" s="322"/>
      <c r="ET5" s="322"/>
      <c r="EU5" s="322"/>
      <c r="EV5" s="322"/>
      <c r="EW5" s="322"/>
      <c r="EX5" s="322"/>
      <c r="EY5" s="322"/>
      <c r="EZ5" s="322"/>
      <c r="FA5" s="322"/>
      <c r="FB5" s="322"/>
      <c r="FC5" s="322"/>
      <c r="FD5" s="322"/>
      <c r="FE5" s="322"/>
      <c r="FF5" s="322"/>
      <c r="FG5" s="322"/>
      <c r="FH5" s="322"/>
      <c r="FI5" s="322"/>
      <c r="FJ5" s="322"/>
      <c r="FK5" s="322"/>
      <c r="FL5" s="322"/>
      <c r="FM5" s="322"/>
      <c r="FN5" s="322"/>
      <c r="FO5" s="322"/>
      <c r="FP5" s="322"/>
      <c r="FQ5" s="322"/>
      <c r="FR5" s="322"/>
      <c r="FS5" s="322"/>
      <c r="FT5" s="322"/>
      <c r="FU5" s="322"/>
      <c r="FV5" s="322"/>
      <c r="FW5" s="322"/>
      <c r="FX5" s="322"/>
      <c r="FY5" s="322"/>
      <c r="FZ5" s="322"/>
      <c r="GA5" s="322"/>
      <c r="GB5" s="322"/>
      <c r="GC5" s="322"/>
      <c r="GD5" s="322"/>
      <c r="GE5" s="322"/>
      <c r="GF5" s="322"/>
      <c r="GG5" s="322"/>
      <c r="GH5" s="322"/>
      <c r="GI5" s="322"/>
      <c r="GJ5" s="322"/>
      <c r="GK5" s="322"/>
      <c r="GL5" s="322"/>
      <c r="GM5" s="322"/>
      <c r="GN5" s="322"/>
      <c r="GO5" s="322"/>
      <c r="GP5" s="322"/>
      <c r="GQ5" s="322"/>
      <c r="GR5" s="322"/>
      <c r="GS5" s="322"/>
      <c r="GT5" s="322"/>
      <c r="GU5" s="322"/>
      <c r="GV5" s="322"/>
      <c r="GW5" s="322"/>
      <c r="GX5" s="322"/>
      <c r="GY5" s="322"/>
      <c r="GZ5" s="322"/>
      <c r="HA5" s="322"/>
      <c r="HB5" s="322"/>
      <c r="HC5" s="322"/>
      <c r="HD5" s="322"/>
      <c r="HE5" s="322"/>
      <c r="HF5" s="322"/>
      <c r="HG5" s="322"/>
      <c r="HH5" s="322"/>
      <c r="HI5" s="322"/>
      <c r="HJ5" s="322"/>
      <c r="HK5" s="322"/>
      <c r="HL5" s="323"/>
      <c r="HM5" s="323"/>
      <c r="HN5" s="323"/>
      <c r="HO5" s="323"/>
      <c r="HP5" s="323"/>
      <c r="HQ5" s="323"/>
      <c r="HR5" s="323"/>
      <c r="HS5" s="323"/>
      <c r="HT5" s="323"/>
      <c r="HU5" s="323"/>
      <c r="HV5" s="323"/>
      <c r="HW5" s="323"/>
      <c r="HX5" s="323"/>
      <c r="HY5" s="323"/>
      <c r="HZ5" s="323"/>
      <c r="IA5" s="323"/>
      <c r="IB5" s="323"/>
      <c r="IC5" s="323"/>
      <c r="ID5" s="323"/>
      <c r="IE5" s="323"/>
      <c r="IF5" s="323"/>
      <c r="IG5" s="323"/>
      <c r="IH5" s="323"/>
      <c r="II5" s="323"/>
      <c r="IJ5" s="323"/>
      <c r="IK5" s="323"/>
      <c r="IL5" s="323"/>
      <c r="IM5" s="323"/>
      <c r="IN5" s="323"/>
      <c r="IO5" s="323"/>
      <c r="IP5" s="323"/>
      <c r="IQ5" s="323"/>
      <c r="IR5" s="323"/>
      <c r="IS5" s="323"/>
    </row>
    <row r="6" s="195" customFormat="1" ht="19" customHeight="1" spans="1:253">
      <c r="A6" s="270" t="s">
        <v>1305</v>
      </c>
      <c r="B6" s="271">
        <v>35076</v>
      </c>
      <c r="C6" s="272">
        <v>33618.99</v>
      </c>
      <c r="D6" s="235">
        <f t="shared" si="0"/>
        <v>-0.0415386589120767</v>
      </c>
    </row>
    <row r="7" s="195" customFormat="1" ht="19" customHeight="1" spans="1:253">
      <c r="A7" s="270" t="s">
        <v>1306</v>
      </c>
      <c r="B7" s="271">
        <v>3.84</v>
      </c>
      <c r="C7" s="271">
        <v>6.7</v>
      </c>
      <c r="D7" s="235">
        <f t="shared" si="0"/>
        <v>0.744791666666667</v>
      </c>
    </row>
    <row r="8" s="195" customFormat="1" ht="19" customHeight="1" spans="1:253">
      <c r="A8" s="270" t="s">
        <v>1307</v>
      </c>
      <c r="B8" s="271">
        <v>37120</v>
      </c>
      <c r="C8" s="273">
        <v>48550</v>
      </c>
      <c r="D8" s="235">
        <f t="shared" si="0"/>
        <v>0.30792025862069</v>
      </c>
    </row>
    <row r="9" s="195" customFormat="1" ht="19" customHeight="1" spans="1:253">
      <c r="A9" s="270" t="s">
        <v>317</v>
      </c>
      <c r="B9" s="271">
        <v>3227</v>
      </c>
      <c r="C9" s="242">
        <v>50</v>
      </c>
      <c r="D9" s="235">
        <f t="shared" si="0"/>
        <v>-0.984505732878835</v>
      </c>
    </row>
    <row r="10" s="195" customFormat="1" ht="19" customHeight="1" spans="1:253">
      <c r="A10" s="270" t="s">
        <v>1308</v>
      </c>
      <c r="B10" s="271">
        <v>800</v>
      </c>
      <c r="C10" s="242">
        <v>600</v>
      </c>
      <c r="D10" s="235">
        <f t="shared" si="0"/>
        <v>-0.25</v>
      </c>
    </row>
    <row r="11" s="257" customFormat="1" ht="19" customHeight="1" spans="1:253">
      <c r="A11" s="269" t="s">
        <v>1309</v>
      </c>
      <c r="B11" s="274">
        <f>SUM(B12:B17)</f>
        <v>0</v>
      </c>
      <c r="C11" s="274">
        <f>SUM(C12:C17)</f>
        <v>0</v>
      </c>
      <c r="D11" s="231">
        <v>0</v>
      </c>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2"/>
      <c r="BB11" s="322"/>
      <c r="BC11" s="322"/>
      <c r="BD11" s="322"/>
      <c r="BE11" s="322"/>
      <c r="BF11" s="322"/>
      <c r="BG11" s="322"/>
      <c r="BH11" s="322"/>
      <c r="BI11" s="322"/>
      <c r="BJ11" s="322"/>
      <c r="BK11" s="322"/>
      <c r="BL11" s="322"/>
      <c r="BM11" s="322"/>
      <c r="BN11" s="322"/>
      <c r="BO11" s="322"/>
      <c r="BP11" s="322"/>
      <c r="BQ11" s="322"/>
      <c r="BR11" s="322"/>
      <c r="BS11" s="322"/>
      <c r="BT11" s="322"/>
      <c r="BU11" s="322"/>
      <c r="BV11" s="322"/>
      <c r="BW11" s="322"/>
      <c r="BX11" s="322"/>
      <c r="BY11" s="322"/>
      <c r="BZ11" s="322"/>
      <c r="CA11" s="322"/>
      <c r="CB11" s="322"/>
      <c r="CC11" s="322"/>
      <c r="CD11" s="322"/>
      <c r="CE11" s="322"/>
      <c r="CF11" s="322"/>
      <c r="CG11" s="322"/>
      <c r="CH11" s="322"/>
      <c r="CI11" s="322"/>
      <c r="CJ11" s="322"/>
      <c r="CK11" s="322"/>
      <c r="CL11" s="322"/>
      <c r="CM11" s="322"/>
      <c r="CN11" s="322"/>
      <c r="CO11" s="322"/>
      <c r="CP11" s="322"/>
      <c r="CQ11" s="322"/>
      <c r="CR11" s="322"/>
      <c r="CS11" s="322"/>
      <c r="CT11" s="322"/>
      <c r="CU11" s="322"/>
      <c r="CV11" s="322"/>
      <c r="CW11" s="322"/>
      <c r="CX11" s="322"/>
      <c r="CY11" s="322"/>
      <c r="CZ11" s="322"/>
      <c r="DA11" s="322"/>
      <c r="DB11" s="322"/>
      <c r="DC11" s="322"/>
      <c r="DD11" s="322"/>
      <c r="DE11" s="322"/>
      <c r="DF11" s="322"/>
      <c r="DG11" s="322"/>
      <c r="DH11" s="322"/>
      <c r="DI11" s="322"/>
      <c r="DJ11" s="322"/>
      <c r="DK11" s="322"/>
      <c r="DL11" s="322"/>
      <c r="DM11" s="322"/>
      <c r="DN11" s="322"/>
      <c r="DO11" s="322"/>
      <c r="DP11" s="322"/>
      <c r="DQ11" s="322"/>
      <c r="DR11" s="322"/>
      <c r="DS11" s="322"/>
      <c r="DT11" s="322"/>
      <c r="DU11" s="322"/>
      <c r="DV11" s="322"/>
      <c r="DW11" s="322"/>
      <c r="DX11" s="322"/>
      <c r="DY11" s="322"/>
      <c r="DZ11" s="322"/>
      <c r="EA11" s="322"/>
      <c r="EB11" s="322"/>
      <c r="EC11" s="322"/>
      <c r="ED11" s="322"/>
      <c r="EE11" s="322"/>
      <c r="EF11" s="322"/>
      <c r="EG11" s="322"/>
      <c r="EH11" s="322"/>
      <c r="EI11" s="322"/>
      <c r="EJ11" s="322"/>
      <c r="EK11" s="322"/>
      <c r="EL11" s="322"/>
      <c r="EM11" s="322"/>
      <c r="EN11" s="322"/>
      <c r="EO11" s="322"/>
      <c r="EP11" s="322"/>
      <c r="EQ11" s="322"/>
      <c r="ER11" s="322"/>
      <c r="ES11" s="322"/>
      <c r="ET11" s="322"/>
      <c r="EU11" s="322"/>
      <c r="EV11" s="322"/>
      <c r="EW11" s="322"/>
      <c r="EX11" s="322"/>
      <c r="EY11" s="322"/>
      <c r="EZ11" s="322"/>
      <c r="FA11" s="322"/>
      <c r="FB11" s="322"/>
      <c r="FC11" s="322"/>
      <c r="FD11" s="322"/>
      <c r="FE11" s="322"/>
      <c r="FF11" s="322"/>
      <c r="FG11" s="322"/>
      <c r="FH11" s="322"/>
      <c r="FI11" s="322"/>
      <c r="FJ11" s="322"/>
      <c r="FK11" s="322"/>
      <c r="FL11" s="322"/>
      <c r="FM11" s="322"/>
      <c r="FN11" s="322"/>
      <c r="FO11" s="322"/>
      <c r="FP11" s="322"/>
      <c r="FQ11" s="322"/>
      <c r="FR11" s="322"/>
      <c r="FS11" s="322"/>
      <c r="FT11" s="322"/>
      <c r="FU11" s="322"/>
      <c r="FV11" s="322"/>
      <c r="FW11" s="322"/>
      <c r="FX11" s="322"/>
      <c r="FY11" s="322"/>
      <c r="FZ11" s="322"/>
      <c r="GA11" s="322"/>
      <c r="GB11" s="322"/>
      <c r="GC11" s="322"/>
      <c r="GD11" s="322"/>
      <c r="GE11" s="322"/>
      <c r="GF11" s="322"/>
      <c r="GG11" s="322"/>
      <c r="GH11" s="322"/>
      <c r="GI11" s="322"/>
      <c r="GJ11" s="322"/>
      <c r="GK11" s="322"/>
      <c r="GL11" s="322"/>
      <c r="GM11" s="322"/>
      <c r="GN11" s="322"/>
      <c r="GO11" s="322"/>
      <c r="GP11" s="322"/>
      <c r="GQ11" s="322"/>
      <c r="GR11" s="322"/>
      <c r="GS11" s="322"/>
      <c r="GT11" s="322"/>
      <c r="GU11" s="322"/>
      <c r="GV11" s="322"/>
      <c r="GW11" s="322"/>
      <c r="GX11" s="322"/>
      <c r="GY11" s="322"/>
      <c r="GZ11" s="322"/>
      <c r="HA11" s="322"/>
      <c r="HB11" s="322"/>
      <c r="HC11" s="322"/>
      <c r="HD11" s="322"/>
      <c r="HE11" s="322"/>
      <c r="HF11" s="322"/>
      <c r="HG11" s="322"/>
      <c r="HH11" s="322"/>
      <c r="HI11" s="322"/>
      <c r="HJ11" s="322"/>
      <c r="HK11" s="322"/>
      <c r="HL11" s="323"/>
      <c r="HM11" s="323"/>
      <c r="HN11" s="323"/>
      <c r="HO11" s="323"/>
      <c r="HP11" s="323"/>
      <c r="HQ11" s="323"/>
      <c r="HR11" s="323"/>
      <c r="HS11" s="323"/>
      <c r="HT11" s="323"/>
      <c r="HU11" s="323"/>
      <c r="HV11" s="323"/>
      <c r="HW11" s="323"/>
      <c r="HX11" s="323"/>
      <c r="HY11" s="323"/>
      <c r="HZ11" s="323"/>
      <c r="IA11" s="323"/>
      <c r="IB11" s="323"/>
      <c r="IC11" s="323"/>
      <c r="ID11" s="323"/>
      <c r="IE11" s="323"/>
      <c r="IF11" s="323"/>
      <c r="IG11" s="323"/>
      <c r="IH11" s="323"/>
      <c r="II11" s="323"/>
      <c r="IJ11" s="323"/>
      <c r="IK11" s="323"/>
      <c r="IL11" s="323"/>
      <c r="IM11" s="323"/>
      <c r="IN11" s="323"/>
      <c r="IO11" s="323"/>
      <c r="IP11" s="323"/>
      <c r="IQ11" s="323"/>
      <c r="IR11" s="323"/>
      <c r="IS11" s="323"/>
    </row>
    <row r="12" s="195" customFormat="1" ht="19" customHeight="1" spans="1:253">
      <c r="A12" s="270" t="s">
        <v>1305</v>
      </c>
      <c r="B12" s="239"/>
      <c r="C12" s="239"/>
      <c r="D12" s="235"/>
    </row>
    <row r="13" s="195" customFormat="1" ht="19" customHeight="1" spans="1:253">
      <c r="A13" s="270" t="s">
        <v>1306</v>
      </c>
      <c r="B13" s="241"/>
      <c r="C13" s="275"/>
      <c r="D13" s="235"/>
    </row>
    <row r="14" s="195" customFormat="1" ht="19" customHeight="1" spans="1:253">
      <c r="A14" s="276" t="s">
        <v>1307</v>
      </c>
      <c r="B14" s="277"/>
      <c r="C14" s="277"/>
      <c r="D14" s="235"/>
    </row>
    <row r="15" s="195" customFormat="1" ht="19" customHeight="1" spans="1:253">
      <c r="A15" s="270" t="s">
        <v>1310</v>
      </c>
      <c r="B15" s="241"/>
      <c r="C15" s="275"/>
      <c r="D15" s="235"/>
    </row>
    <row r="16" s="195" customFormat="1" ht="19" customHeight="1" spans="1:253">
      <c r="A16" s="270" t="s">
        <v>317</v>
      </c>
      <c r="B16" s="241"/>
      <c r="C16" s="275"/>
      <c r="D16" s="235"/>
    </row>
    <row r="17" s="195" customFormat="1" ht="19" customHeight="1" spans="1:253">
      <c r="A17" s="270" t="s">
        <v>1308</v>
      </c>
      <c r="B17" s="241"/>
      <c r="C17" s="275"/>
      <c r="D17" s="235"/>
    </row>
    <row r="18" s="257" customFormat="1" ht="19" customHeight="1" spans="1:253">
      <c r="A18" s="269" t="s">
        <v>1311</v>
      </c>
      <c r="B18" s="278">
        <f>SUM(B19:B23)</f>
        <v>0</v>
      </c>
      <c r="C18" s="278">
        <f>SUM(C19:C23)</f>
        <v>0</v>
      </c>
      <c r="D18" s="231">
        <v>0</v>
      </c>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2"/>
      <c r="AJ18" s="322"/>
      <c r="AK18" s="322"/>
      <c r="AL18" s="322"/>
      <c r="AM18" s="322"/>
      <c r="AN18" s="322"/>
      <c r="AO18" s="322"/>
      <c r="AP18" s="322"/>
      <c r="AQ18" s="322"/>
      <c r="AR18" s="322"/>
      <c r="AS18" s="322"/>
      <c r="AT18" s="322"/>
      <c r="AU18" s="322"/>
      <c r="AV18" s="322"/>
      <c r="AW18" s="322"/>
      <c r="AX18" s="322"/>
      <c r="AY18" s="322"/>
      <c r="AZ18" s="322"/>
      <c r="BA18" s="322"/>
      <c r="BB18" s="322"/>
      <c r="BC18" s="322"/>
      <c r="BD18" s="322"/>
      <c r="BE18" s="322"/>
      <c r="BF18" s="322"/>
      <c r="BG18" s="322"/>
      <c r="BH18" s="322"/>
      <c r="BI18" s="322"/>
      <c r="BJ18" s="322"/>
      <c r="BK18" s="322"/>
      <c r="BL18" s="322"/>
      <c r="BM18" s="322"/>
      <c r="BN18" s="322"/>
      <c r="BO18" s="322"/>
      <c r="BP18" s="322"/>
      <c r="BQ18" s="322"/>
      <c r="BR18" s="322"/>
      <c r="BS18" s="322"/>
      <c r="BT18" s="322"/>
      <c r="BU18" s="322"/>
      <c r="BV18" s="322"/>
      <c r="BW18" s="322"/>
      <c r="BX18" s="322"/>
      <c r="BY18" s="322"/>
      <c r="BZ18" s="322"/>
      <c r="CA18" s="322"/>
      <c r="CB18" s="322"/>
      <c r="CC18" s="322"/>
      <c r="CD18" s="322"/>
      <c r="CE18" s="322"/>
      <c r="CF18" s="322"/>
      <c r="CG18" s="322"/>
      <c r="CH18" s="322"/>
      <c r="CI18" s="322"/>
      <c r="CJ18" s="322"/>
      <c r="CK18" s="322"/>
      <c r="CL18" s="322"/>
      <c r="CM18" s="322"/>
      <c r="CN18" s="322"/>
      <c r="CO18" s="322"/>
      <c r="CP18" s="322"/>
      <c r="CQ18" s="322"/>
      <c r="CR18" s="322"/>
      <c r="CS18" s="322"/>
      <c r="CT18" s="322"/>
      <c r="CU18" s="322"/>
      <c r="CV18" s="322"/>
      <c r="CW18" s="322"/>
      <c r="CX18" s="322"/>
      <c r="CY18" s="322"/>
      <c r="CZ18" s="322"/>
      <c r="DA18" s="322"/>
      <c r="DB18" s="322"/>
      <c r="DC18" s="322"/>
      <c r="DD18" s="322"/>
      <c r="DE18" s="322"/>
      <c r="DF18" s="322"/>
      <c r="DG18" s="322"/>
      <c r="DH18" s="322"/>
      <c r="DI18" s="322"/>
      <c r="DJ18" s="322"/>
      <c r="DK18" s="322"/>
      <c r="DL18" s="322"/>
      <c r="DM18" s="322"/>
      <c r="DN18" s="322"/>
      <c r="DO18" s="322"/>
      <c r="DP18" s="322"/>
      <c r="DQ18" s="322"/>
      <c r="DR18" s="322"/>
      <c r="DS18" s="322"/>
      <c r="DT18" s="322"/>
      <c r="DU18" s="322"/>
      <c r="DV18" s="322"/>
      <c r="DW18" s="322"/>
      <c r="DX18" s="322"/>
      <c r="DY18" s="322"/>
      <c r="DZ18" s="322"/>
      <c r="EA18" s="322"/>
      <c r="EB18" s="322"/>
      <c r="EC18" s="322"/>
      <c r="ED18" s="322"/>
      <c r="EE18" s="322"/>
      <c r="EF18" s="322"/>
      <c r="EG18" s="322"/>
      <c r="EH18" s="322"/>
      <c r="EI18" s="322"/>
      <c r="EJ18" s="322"/>
      <c r="EK18" s="322"/>
      <c r="EL18" s="322"/>
      <c r="EM18" s="322"/>
      <c r="EN18" s="322"/>
      <c r="EO18" s="322"/>
      <c r="EP18" s="322"/>
      <c r="EQ18" s="322"/>
      <c r="ER18" s="322"/>
      <c r="ES18" s="322"/>
      <c r="ET18" s="322"/>
      <c r="EU18" s="322"/>
      <c r="EV18" s="322"/>
      <c r="EW18" s="322"/>
      <c r="EX18" s="322"/>
      <c r="EY18" s="322"/>
      <c r="EZ18" s="322"/>
      <c r="FA18" s="322"/>
      <c r="FB18" s="322"/>
      <c r="FC18" s="322"/>
      <c r="FD18" s="322"/>
      <c r="FE18" s="322"/>
      <c r="FF18" s="322"/>
      <c r="FG18" s="322"/>
      <c r="FH18" s="322"/>
      <c r="FI18" s="322"/>
      <c r="FJ18" s="322"/>
      <c r="FK18" s="322"/>
      <c r="FL18" s="322"/>
      <c r="FM18" s="322"/>
      <c r="FN18" s="322"/>
      <c r="FO18" s="322"/>
      <c r="FP18" s="322"/>
      <c r="FQ18" s="322"/>
      <c r="FR18" s="322"/>
      <c r="FS18" s="322"/>
      <c r="FT18" s="322"/>
      <c r="FU18" s="322"/>
      <c r="FV18" s="322"/>
      <c r="FW18" s="322"/>
      <c r="FX18" s="322"/>
      <c r="FY18" s="322"/>
      <c r="FZ18" s="322"/>
      <c r="GA18" s="322"/>
      <c r="GB18" s="322"/>
      <c r="GC18" s="322"/>
      <c r="GD18" s="322"/>
      <c r="GE18" s="322"/>
      <c r="GF18" s="322"/>
      <c r="GG18" s="322"/>
      <c r="GH18" s="322"/>
      <c r="GI18" s="322"/>
      <c r="GJ18" s="322"/>
      <c r="GK18" s="322"/>
      <c r="GL18" s="322"/>
      <c r="GM18" s="322"/>
      <c r="GN18" s="322"/>
      <c r="GO18" s="322"/>
      <c r="GP18" s="322"/>
      <c r="GQ18" s="322"/>
      <c r="GR18" s="322"/>
      <c r="GS18" s="322"/>
      <c r="GT18" s="322"/>
      <c r="GU18" s="322"/>
      <c r="GV18" s="322"/>
      <c r="GW18" s="322"/>
      <c r="GX18" s="322"/>
      <c r="GY18" s="322"/>
      <c r="GZ18" s="322"/>
      <c r="HA18" s="322"/>
      <c r="HB18" s="322"/>
      <c r="HC18" s="322"/>
      <c r="HD18" s="322"/>
      <c r="HE18" s="322"/>
      <c r="HF18" s="322"/>
      <c r="HG18" s="322"/>
      <c r="HH18" s="322"/>
      <c r="HI18" s="322"/>
      <c r="HJ18" s="322"/>
      <c r="HK18" s="322"/>
      <c r="HL18" s="323"/>
      <c r="HM18" s="323"/>
      <c r="HN18" s="323"/>
      <c r="HO18" s="323"/>
      <c r="HP18" s="323"/>
      <c r="HQ18" s="323"/>
      <c r="HR18" s="323"/>
      <c r="HS18" s="323"/>
      <c r="HT18" s="323"/>
      <c r="HU18" s="323"/>
      <c r="HV18" s="323"/>
      <c r="HW18" s="323"/>
      <c r="HX18" s="323"/>
      <c r="HY18" s="323"/>
      <c r="HZ18" s="323"/>
      <c r="IA18" s="323"/>
      <c r="IB18" s="323"/>
      <c r="IC18" s="323"/>
      <c r="ID18" s="323"/>
      <c r="IE18" s="323"/>
      <c r="IF18" s="323"/>
      <c r="IG18" s="323"/>
      <c r="IH18" s="323"/>
      <c r="II18" s="323"/>
      <c r="IJ18" s="323"/>
      <c r="IK18" s="323"/>
      <c r="IL18" s="323"/>
      <c r="IM18" s="323"/>
      <c r="IN18" s="323"/>
      <c r="IO18" s="323"/>
      <c r="IP18" s="323"/>
      <c r="IQ18" s="323"/>
      <c r="IR18" s="323"/>
      <c r="IS18" s="323"/>
    </row>
    <row r="19" s="195" customFormat="1" ht="19" customHeight="1" spans="1:253">
      <c r="A19" s="270" t="s">
        <v>1305</v>
      </c>
      <c r="B19" s="279"/>
      <c r="C19" s="280"/>
      <c r="D19" s="235"/>
    </row>
    <row r="20" s="195" customFormat="1" ht="19" customHeight="1" spans="1:253">
      <c r="A20" s="270" t="s">
        <v>1306</v>
      </c>
      <c r="B20" s="279"/>
      <c r="C20" s="280"/>
      <c r="D20" s="235"/>
    </row>
    <row r="21" s="195" customFormat="1" ht="19" customHeight="1" spans="1:253">
      <c r="A21" s="270" t="s">
        <v>1307</v>
      </c>
      <c r="B21" s="242"/>
      <c r="C21" s="242"/>
      <c r="D21" s="235"/>
    </row>
    <row r="22" s="195" customFormat="1" ht="19" customHeight="1" spans="1:253">
      <c r="A22" s="270" t="s">
        <v>317</v>
      </c>
      <c r="B22" s="242"/>
      <c r="C22" s="242"/>
      <c r="D22" s="235"/>
    </row>
    <row r="23" s="258" customFormat="1" ht="19" customHeight="1" spans="1:253">
      <c r="A23" s="270" t="s">
        <v>1308</v>
      </c>
      <c r="B23" s="242"/>
      <c r="C23" s="242"/>
      <c r="D23" s="235"/>
      <c r="E23" s="195"/>
    </row>
    <row r="24" s="257" customFormat="1" ht="19" customHeight="1" spans="1:253">
      <c r="A24" s="269" t="s">
        <v>1312</v>
      </c>
      <c r="B24" s="278">
        <f>SUM(B25:B28)</f>
        <v>0</v>
      </c>
      <c r="C24" s="278">
        <f>SUM(C25:C28)</f>
        <v>0</v>
      </c>
      <c r="D24" s="231">
        <v>0</v>
      </c>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2"/>
      <c r="AX24" s="322"/>
      <c r="AY24" s="322"/>
      <c r="AZ24" s="322"/>
      <c r="BA24" s="322"/>
      <c r="BB24" s="322"/>
      <c r="BC24" s="322"/>
      <c r="BD24" s="322"/>
      <c r="BE24" s="322"/>
      <c r="BF24" s="322"/>
      <c r="BG24" s="322"/>
      <c r="BH24" s="322"/>
      <c r="BI24" s="322"/>
      <c r="BJ24" s="322"/>
      <c r="BK24" s="322"/>
      <c r="BL24" s="322"/>
      <c r="BM24" s="322"/>
      <c r="BN24" s="322"/>
      <c r="BO24" s="322"/>
      <c r="BP24" s="322"/>
      <c r="BQ24" s="322"/>
      <c r="BR24" s="322"/>
      <c r="BS24" s="322"/>
      <c r="BT24" s="322"/>
      <c r="BU24" s="322"/>
      <c r="BV24" s="322"/>
      <c r="BW24" s="322"/>
      <c r="BX24" s="322"/>
      <c r="BY24" s="322"/>
      <c r="BZ24" s="322"/>
      <c r="CA24" s="322"/>
      <c r="CB24" s="322"/>
      <c r="CC24" s="322"/>
      <c r="CD24" s="322"/>
      <c r="CE24" s="322"/>
      <c r="CF24" s="322"/>
      <c r="CG24" s="322"/>
      <c r="CH24" s="322"/>
      <c r="CI24" s="322"/>
      <c r="CJ24" s="322"/>
      <c r="CK24" s="322"/>
      <c r="CL24" s="322"/>
      <c r="CM24" s="322"/>
      <c r="CN24" s="322"/>
      <c r="CO24" s="322"/>
      <c r="CP24" s="322"/>
      <c r="CQ24" s="322"/>
      <c r="CR24" s="322"/>
      <c r="CS24" s="322"/>
      <c r="CT24" s="322"/>
      <c r="CU24" s="322"/>
      <c r="CV24" s="322"/>
      <c r="CW24" s="322"/>
      <c r="CX24" s="322"/>
      <c r="CY24" s="322"/>
      <c r="CZ24" s="322"/>
      <c r="DA24" s="322"/>
      <c r="DB24" s="322"/>
      <c r="DC24" s="322"/>
      <c r="DD24" s="322"/>
      <c r="DE24" s="322"/>
      <c r="DF24" s="322"/>
      <c r="DG24" s="322"/>
      <c r="DH24" s="322"/>
      <c r="DI24" s="322"/>
      <c r="DJ24" s="322"/>
      <c r="DK24" s="322"/>
      <c r="DL24" s="322"/>
      <c r="DM24" s="322"/>
      <c r="DN24" s="322"/>
      <c r="DO24" s="322"/>
      <c r="DP24" s="322"/>
      <c r="DQ24" s="322"/>
      <c r="DR24" s="322"/>
      <c r="DS24" s="322"/>
      <c r="DT24" s="322"/>
      <c r="DU24" s="322"/>
      <c r="DV24" s="322"/>
      <c r="DW24" s="322"/>
      <c r="DX24" s="322"/>
      <c r="DY24" s="322"/>
      <c r="DZ24" s="322"/>
      <c r="EA24" s="322"/>
      <c r="EB24" s="322"/>
      <c r="EC24" s="322"/>
      <c r="ED24" s="322"/>
      <c r="EE24" s="322"/>
      <c r="EF24" s="322"/>
      <c r="EG24" s="322"/>
      <c r="EH24" s="322"/>
      <c r="EI24" s="322"/>
      <c r="EJ24" s="322"/>
      <c r="EK24" s="322"/>
      <c r="EL24" s="322"/>
      <c r="EM24" s="322"/>
      <c r="EN24" s="322"/>
      <c r="EO24" s="322"/>
      <c r="EP24" s="322"/>
      <c r="EQ24" s="322"/>
      <c r="ER24" s="322"/>
      <c r="ES24" s="322"/>
      <c r="ET24" s="322"/>
      <c r="EU24" s="322"/>
      <c r="EV24" s="322"/>
      <c r="EW24" s="322"/>
      <c r="EX24" s="322"/>
      <c r="EY24" s="322"/>
      <c r="EZ24" s="322"/>
      <c r="FA24" s="322"/>
      <c r="FB24" s="322"/>
      <c r="FC24" s="322"/>
      <c r="FD24" s="322"/>
      <c r="FE24" s="322"/>
      <c r="FF24" s="322"/>
      <c r="FG24" s="322"/>
      <c r="FH24" s="322"/>
      <c r="FI24" s="322"/>
      <c r="FJ24" s="322"/>
      <c r="FK24" s="322"/>
      <c r="FL24" s="322"/>
      <c r="FM24" s="322"/>
      <c r="FN24" s="322"/>
      <c r="FO24" s="322"/>
      <c r="FP24" s="322"/>
      <c r="FQ24" s="322"/>
      <c r="FR24" s="322"/>
      <c r="FS24" s="322"/>
      <c r="FT24" s="322"/>
      <c r="FU24" s="322"/>
      <c r="FV24" s="322"/>
      <c r="FW24" s="322"/>
      <c r="FX24" s="322"/>
      <c r="FY24" s="322"/>
      <c r="FZ24" s="322"/>
      <c r="GA24" s="322"/>
      <c r="GB24" s="322"/>
      <c r="GC24" s="322"/>
      <c r="GD24" s="322"/>
      <c r="GE24" s="322"/>
      <c r="GF24" s="322"/>
      <c r="GG24" s="322"/>
      <c r="GH24" s="322"/>
      <c r="GI24" s="322"/>
      <c r="GJ24" s="322"/>
      <c r="GK24" s="322"/>
      <c r="GL24" s="322"/>
      <c r="GM24" s="322"/>
      <c r="GN24" s="322"/>
      <c r="GO24" s="322"/>
      <c r="GP24" s="322"/>
      <c r="GQ24" s="322"/>
      <c r="GR24" s="322"/>
      <c r="GS24" s="322"/>
      <c r="GT24" s="322"/>
      <c r="GU24" s="322"/>
      <c r="GV24" s="322"/>
      <c r="GW24" s="322"/>
      <c r="GX24" s="322"/>
      <c r="GY24" s="322"/>
      <c r="GZ24" s="322"/>
      <c r="HA24" s="322"/>
      <c r="HB24" s="322"/>
      <c r="HC24" s="322"/>
      <c r="HD24" s="322"/>
      <c r="HE24" s="322"/>
      <c r="HF24" s="322"/>
      <c r="HG24" s="322"/>
      <c r="HH24" s="322"/>
      <c r="HI24" s="322"/>
      <c r="HJ24" s="322"/>
      <c r="HK24" s="322"/>
      <c r="HL24" s="323"/>
      <c r="HM24" s="323"/>
      <c r="HN24" s="323"/>
      <c r="HO24" s="323"/>
      <c r="HP24" s="323"/>
      <c r="HQ24" s="323"/>
      <c r="HR24" s="323"/>
      <c r="HS24" s="323"/>
      <c r="HT24" s="323"/>
      <c r="HU24" s="323"/>
      <c r="HV24" s="323"/>
      <c r="HW24" s="323"/>
      <c r="HX24" s="323"/>
      <c r="HY24" s="323"/>
      <c r="HZ24" s="323"/>
      <c r="IA24" s="323"/>
      <c r="IB24" s="323"/>
      <c r="IC24" s="323"/>
      <c r="ID24" s="323"/>
      <c r="IE24" s="323"/>
      <c r="IF24" s="323"/>
      <c r="IG24" s="323"/>
      <c r="IH24" s="323"/>
      <c r="II24" s="323"/>
      <c r="IJ24" s="323"/>
      <c r="IK24" s="323"/>
      <c r="IL24" s="323"/>
      <c r="IM24" s="323"/>
      <c r="IN24" s="323"/>
      <c r="IO24" s="323"/>
      <c r="IP24" s="323"/>
      <c r="IQ24" s="323"/>
      <c r="IR24" s="323"/>
      <c r="IS24" s="323"/>
    </row>
    <row r="25" s="195" customFormat="1" ht="19" customHeight="1" spans="1:253">
      <c r="A25" s="270" t="s">
        <v>1305</v>
      </c>
      <c r="B25" s="241"/>
      <c r="C25" s="241"/>
      <c r="D25" s="235"/>
    </row>
    <row r="26" s="195" customFormat="1" ht="19" customHeight="1" spans="1:253">
      <c r="A26" s="270" t="s">
        <v>1306</v>
      </c>
      <c r="B26" s="241"/>
      <c r="C26" s="241"/>
      <c r="D26" s="235"/>
    </row>
    <row r="27" s="195" customFormat="1" ht="19" customHeight="1" spans="1:253">
      <c r="A27" s="270" t="s">
        <v>1307</v>
      </c>
      <c r="B27" s="241"/>
      <c r="C27" s="241"/>
      <c r="D27" s="235"/>
    </row>
    <row r="28" s="195" customFormat="1" ht="19" customHeight="1" spans="1:253">
      <c r="A28" s="270" t="s">
        <v>317</v>
      </c>
      <c r="B28" s="242"/>
      <c r="C28" s="242"/>
      <c r="D28" s="235"/>
      <c r="E28" s="324"/>
      <c r="F28" s="324"/>
      <c r="G28" s="324"/>
      <c r="H28" s="324"/>
      <c r="I28" s="324"/>
      <c r="J28" s="324"/>
      <c r="K28" s="324"/>
      <c r="L28" s="324"/>
      <c r="M28" s="324"/>
      <c r="N28" s="324"/>
      <c r="O28" s="324"/>
      <c r="P28" s="324"/>
      <c r="Q28" s="324"/>
      <c r="R28" s="324"/>
      <c r="S28" s="324"/>
      <c r="T28" s="324"/>
      <c r="U28" s="324"/>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24"/>
      <c r="AT28" s="324"/>
      <c r="AU28" s="324"/>
      <c r="AV28" s="324"/>
      <c r="AW28" s="324"/>
      <c r="AX28" s="324"/>
      <c r="AY28" s="324"/>
      <c r="AZ28" s="324"/>
      <c r="BA28" s="324"/>
      <c r="BB28" s="324"/>
      <c r="BC28" s="324"/>
      <c r="BD28" s="324"/>
      <c r="BE28" s="324"/>
      <c r="BF28" s="324"/>
      <c r="BG28" s="324"/>
      <c r="BH28" s="324"/>
      <c r="BI28" s="324"/>
      <c r="BJ28" s="324"/>
      <c r="BK28" s="324"/>
      <c r="BL28" s="324"/>
      <c r="BM28" s="324"/>
      <c r="BN28" s="324"/>
      <c r="BO28" s="324"/>
      <c r="BP28" s="324"/>
      <c r="BQ28" s="324"/>
      <c r="BR28" s="324"/>
      <c r="BS28" s="324"/>
      <c r="BT28" s="324"/>
      <c r="BU28" s="324"/>
      <c r="BV28" s="324"/>
      <c r="BW28" s="324"/>
      <c r="BX28" s="324"/>
      <c r="BY28" s="324"/>
      <c r="BZ28" s="324"/>
      <c r="CA28" s="324"/>
      <c r="CB28" s="324"/>
      <c r="CC28" s="324"/>
      <c r="CD28" s="324"/>
      <c r="CE28" s="324"/>
      <c r="CF28" s="324"/>
      <c r="CG28" s="324"/>
      <c r="CH28" s="324"/>
      <c r="CI28" s="324"/>
      <c r="CJ28" s="324"/>
      <c r="CK28" s="324"/>
      <c r="CL28" s="324"/>
      <c r="CM28" s="324"/>
      <c r="CN28" s="324"/>
      <c r="CO28" s="324"/>
      <c r="CP28" s="324"/>
      <c r="CQ28" s="324"/>
      <c r="CR28" s="324"/>
      <c r="CS28" s="324"/>
      <c r="CT28" s="324"/>
      <c r="CU28" s="324"/>
      <c r="CV28" s="324"/>
      <c r="CW28" s="324"/>
      <c r="CX28" s="324"/>
      <c r="CY28" s="324"/>
      <c r="CZ28" s="324"/>
      <c r="DA28" s="324"/>
      <c r="DB28" s="324"/>
      <c r="DC28" s="324"/>
      <c r="DD28" s="324"/>
      <c r="DE28" s="324"/>
      <c r="DF28" s="324"/>
      <c r="DG28" s="324"/>
      <c r="DH28" s="324"/>
      <c r="DI28" s="324"/>
      <c r="DJ28" s="324"/>
      <c r="DK28" s="324"/>
      <c r="DL28" s="324"/>
      <c r="DM28" s="324"/>
      <c r="DN28" s="324"/>
      <c r="DO28" s="324"/>
      <c r="DP28" s="324"/>
      <c r="DQ28" s="324"/>
      <c r="DR28" s="324"/>
      <c r="DS28" s="324"/>
      <c r="DT28" s="324"/>
      <c r="DU28" s="324"/>
      <c r="DV28" s="324"/>
      <c r="DW28" s="324"/>
      <c r="DX28" s="324"/>
      <c r="DY28" s="324"/>
      <c r="DZ28" s="324"/>
      <c r="EA28" s="324"/>
      <c r="EB28" s="324"/>
      <c r="EC28" s="324"/>
      <c r="ED28" s="324"/>
      <c r="EE28" s="324"/>
      <c r="EF28" s="324"/>
      <c r="EG28" s="324"/>
      <c r="EH28" s="324"/>
      <c r="EI28" s="324"/>
      <c r="EJ28" s="324"/>
      <c r="EK28" s="324"/>
      <c r="EL28" s="324"/>
      <c r="EM28" s="324"/>
      <c r="EN28" s="324"/>
      <c r="EO28" s="324"/>
      <c r="EP28" s="324"/>
      <c r="EQ28" s="324"/>
      <c r="ER28" s="324"/>
      <c r="ES28" s="324"/>
      <c r="ET28" s="324"/>
      <c r="EU28" s="324"/>
      <c r="EV28" s="324"/>
      <c r="EW28" s="324"/>
      <c r="EX28" s="324"/>
      <c r="EY28" s="324"/>
      <c r="EZ28" s="324"/>
      <c r="FA28" s="324"/>
      <c r="FB28" s="324"/>
      <c r="FC28" s="324"/>
      <c r="FD28" s="324"/>
      <c r="FE28" s="324"/>
      <c r="FF28" s="324"/>
      <c r="FG28" s="324"/>
      <c r="FH28" s="324"/>
      <c r="FI28" s="324"/>
      <c r="FJ28" s="324"/>
      <c r="FK28" s="324"/>
      <c r="FL28" s="324"/>
      <c r="FM28" s="324"/>
      <c r="FN28" s="324"/>
      <c r="FO28" s="324"/>
      <c r="FP28" s="324"/>
      <c r="FQ28" s="324"/>
      <c r="FR28" s="324"/>
      <c r="FS28" s="324"/>
      <c r="FT28" s="324"/>
      <c r="FU28" s="324"/>
      <c r="FV28" s="324"/>
      <c r="FW28" s="324"/>
      <c r="FX28" s="324"/>
      <c r="FY28" s="324"/>
      <c r="FZ28" s="324"/>
      <c r="GA28" s="324"/>
      <c r="GB28" s="324"/>
      <c r="GC28" s="324"/>
      <c r="GD28" s="324"/>
      <c r="GE28" s="324"/>
      <c r="GF28" s="324"/>
      <c r="GG28" s="324"/>
      <c r="GH28" s="324"/>
      <c r="GI28" s="324"/>
      <c r="GJ28" s="324"/>
      <c r="GK28" s="324"/>
      <c r="GL28" s="324"/>
      <c r="GM28" s="324"/>
      <c r="GN28" s="324"/>
      <c r="GO28" s="324"/>
      <c r="GP28" s="324"/>
      <c r="GQ28" s="324"/>
      <c r="GR28" s="324"/>
      <c r="GS28" s="324"/>
      <c r="GT28" s="324"/>
      <c r="GU28" s="324"/>
      <c r="GV28" s="324"/>
      <c r="GW28" s="324"/>
      <c r="GX28" s="324"/>
      <c r="GY28" s="324"/>
      <c r="GZ28" s="324"/>
      <c r="HA28" s="324"/>
      <c r="HB28" s="324"/>
      <c r="HC28" s="324"/>
      <c r="HD28" s="324"/>
      <c r="HE28" s="324"/>
      <c r="HF28" s="324"/>
      <c r="HG28" s="324"/>
      <c r="HH28" s="324"/>
      <c r="HI28" s="324"/>
      <c r="HJ28" s="324"/>
      <c r="HK28" s="324"/>
      <c r="HL28" s="324"/>
      <c r="HM28" s="324"/>
      <c r="HN28" s="324"/>
      <c r="HO28" s="324"/>
      <c r="HP28" s="324"/>
      <c r="HQ28" s="324"/>
      <c r="HR28" s="324"/>
      <c r="HS28" s="324"/>
      <c r="HT28" s="324"/>
      <c r="HU28" s="324"/>
      <c r="HV28" s="324"/>
      <c r="HW28" s="324"/>
      <c r="HX28" s="324"/>
      <c r="HY28" s="324"/>
      <c r="HZ28" s="324"/>
      <c r="IA28" s="324"/>
      <c r="IB28" s="324"/>
      <c r="IC28" s="324"/>
      <c r="ID28" s="324"/>
      <c r="IE28" s="324"/>
      <c r="IF28" s="324"/>
      <c r="IG28" s="324"/>
      <c r="IH28" s="324"/>
      <c r="II28" s="324"/>
      <c r="IJ28" s="324"/>
      <c r="IK28" s="324"/>
      <c r="IL28" s="324"/>
      <c r="IM28" s="324"/>
      <c r="IN28" s="324"/>
      <c r="IO28" s="324"/>
      <c r="IP28" s="324"/>
      <c r="IQ28" s="324"/>
      <c r="IR28" s="324"/>
      <c r="IS28" s="324"/>
    </row>
    <row r="29" s="257" customFormat="1" ht="19" customHeight="1" spans="1:253">
      <c r="A29" s="269" t="s">
        <v>1313</v>
      </c>
      <c r="B29" s="278">
        <f>SUM(B30:B32)</f>
        <v>0</v>
      </c>
      <c r="C29" s="278">
        <f>SUM(C30:C32)</f>
        <v>0</v>
      </c>
      <c r="D29" s="231">
        <v>0</v>
      </c>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322"/>
      <c r="AU29" s="322"/>
      <c r="AV29" s="322"/>
      <c r="AW29" s="322"/>
      <c r="AX29" s="322"/>
      <c r="AY29" s="322"/>
      <c r="AZ29" s="322"/>
      <c r="BA29" s="322"/>
      <c r="BB29" s="322"/>
      <c r="BC29" s="322"/>
      <c r="BD29" s="322"/>
      <c r="BE29" s="322"/>
      <c r="BF29" s="322"/>
      <c r="BG29" s="322"/>
      <c r="BH29" s="322"/>
      <c r="BI29" s="322"/>
      <c r="BJ29" s="322"/>
      <c r="BK29" s="322"/>
      <c r="BL29" s="322"/>
      <c r="BM29" s="322"/>
      <c r="BN29" s="322"/>
      <c r="BO29" s="322"/>
      <c r="BP29" s="322"/>
      <c r="BQ29" s="322"/>
      <c r="BR29" s="322"/>
      <c r="BS29" s="322"/>
      <c r="BT29" s="322"/>
      <c r="BU29" s="322"/>
      <c r="BV29" s="322"/>
      <c r="BW29" s="322"/>
      <c r="BX29" s="322"/>
      <c r="BY29" s="322"/>
      <c r="BZ29" s="322"/>
      <c r="CA29" s="322"/>
      <c r="CB29" s="322"/>
      <c r="CC29" s="322"/>
      <c r="CD29" s="322"/>
      <c r="CE29" s="322"/>
      <c r="CF29" s="322"/>
      <c r="CG29" s="322"/>
      <c r="CH29" s="322"/>
      <c r="CI29" s="322"/>
      <c r="CJ29" s="322"/>
      <c r="CK29" s="322"/>
      <c r="CL29" s="322"/>
      <c r="CM29" s="322"/>
      <c r="CN29" s="322"/>
      <c r="CO29" s="322"/>
      <c r="CP29" s="322"/>
      <c r="CQ29" s="322"/>
      <c r="CR29" s="322"/>
      <c r="CS29" s="322"/>
      <c r="CT29" s="322"/>
      <c r="CU29" s="322"/>
      <c r="CV29" s="322"/>
      <c r="CW29" s="322"/>
      <c r="CX29" s="322"/>
      <c r="CY29" s="322"/>
      <c r="CZ29" s="322"/>
      <c r="DA29" s="322"/>
      <c r="DB29" s="322"/>
      <c r="DC29" s="322"/>
      <c r="DD29" s="322"/>
      <c r="DE29" s="322"/>
      <c r="DF29" s="322"/>
      <c r="DG29" s="322"/>
      <c r="DH29" s="322"/>
      <c r="DI29" s="322"/>
      <c r="DJ29" s="322"/>
      <c r="DK29" s="322"/>
      <c r="DL29" s="322"/>
      <c r="DM29" s="322"/>
      <c r="DN29" s="322"/>
      <c r="DO29" s="322"/>
      <c r="DP29" s="322"/>
      <c r="DQ29" s="322"/>
      <c r="DR29" s="322"/>
      <c r="DS29" s="322"/>
      <c r="DT29" s="322"/>
      <c r="DU29" s="322"/>
      <c r="DV29" s="322"/>
      <c r="DW29" s="322"/>
      <c r="DX29" s="322"/>
      <c r="DY29" s="322"/>
      <c r="DZ29" s="322"/>
      <c r="EA29" s="322"/>
      <c r="EB29" s="322"/>
      <c r="EC29" s="322"/>
      <c r="ED29" s="322"/>
      <c r="EE29" s="322"/>
      <c r="EF29" s="322"/>
      <c r="EG29" s="322"/>
      <c r="EH29" s="322"/>
      <c r="EI29" s="322"/>
      <c r="EJ29" s="322"/>
      <c r="EK29" s="322"/>
      <c r="EL29" s="322"/>
      <c r="EM29" s="322"/>
      <c r="EN29" s="322"/>
      <c r="EO29" s="322"/>
      <c r="EP29" s="322"/>
      <c r="EQ29" s="322"/>
      <c r="ER29" s="322"/>
      <c r="ES29" s="322"/>
      <c r="ET29" s="322"/>
      <c r="EU29" s="322"/>
      <c r="EV29" s="322"/>
      <c r="EW29" s="322"/>
      <c r="EX29" s="322"/>
      <c r="EY29" s="322"/>
      <c r="EZ29" s="322"/>
      <c r="FA29" s="322"/>
      <c r="FB29" s="322"/>
      <c r="FC29" s="322"/>
      <c r="FD29" s="322"/>
      <c r="FE29" s="322"/>
      <c r="FF29" s="322"/>
      <c r="FG29" s="322"/>
      <c r="FH29" s="322"/>
      <c r="FI29" s="322"/>
      <c r="FJ29" s="322"/>
      <c r="FK29" s="322"/>
      <c r="FL29" s="322"/>
      <c r="FM29" s="322"/>
      <c r="FN29" s="322"/>
      <c r="FO29" s="322"/>
      <c r="FP29" s="322"/>
      <c r="FQ29" s="322"/>
      <c r="FR29" s="322"/>
      <c r="FS29" s="322"/>
      <c r="FT29" s="322"/>
      <c r="FU29" s="322"/>
      <c r="FV29" s="322"/>
      <c r="FW29" s="322"/>
      <c r="FX29" s="322"/>
      <c r="FY29" s="322"/>
      <c r="FZ29" s="322"/>
      <c r="GA29" s="322"/>
      <c r="GB29" s="322"/>
      <c r="GC29" s="322"/>
      <c r="GD29" s="322"/>
      <c r="GE29" s="322"/>
      <c r="GF29" s="322"/>
      <c r="GG29" s="322"/>
      <c r="GH29" s="322"/>
      <c r="GI29" s="322"/>
      <c r="GJ29" s="322"/>
      <c r="GK29" s="322"/>
      <c r="GL29" s="322"/>
      <c r="GM29" s="322"/>
      <c r="GN29" s="322"/>
      <c r="GO29" s="322"/>
      <c r="GP29" s="322"/>
      <c r="GQ29" s="322"/>
      <c r="GR29" s="322"/>
      <c r="GS29" s="322"/>
      <c r="GT29" s="322"/>
      <c r="GU29" s="322"/>
      <c r="GV29" s="322"/>
      <c r="GW29" s="322"/>
      <c r="GX29" s="322"/>
      <c r="GY29" s="322"/>
      <c r="GZ29" s="322"/>
      <c r="HA29" s="322"/>
      <c r="HB29" s="322"/>
      <c r="HC29" s="322"/>
      <c r="HD29" s="322"/>
      <c r="HE29" s="322"/>
      <c r="HF29" s="322"/>
      <c r="HG29" s="322"/>
      <c r="HH29" s="322"/>
      <c r="HI29" s="322"/>
      <c r="HJ29" s="322"/>
      <c r="HK29" s="322"/>
      <c r="HL29" s="323"/>
      <c r="HM29" s="323"/>
      <c r="HN29" s="323"/>
      <c r="HO29" s="323"/>
      <c r="HP29" s="323"/>
      <c r="HQ29" s="323"/>
      <c r="HR29" s="323"/>
      <c r="HS29" s="323"/>
      <c r="HT29" s="323"/>
      <c r="HU29" s="323"/>
      <c r="HV29" s="323"/>
      <c r="HW29" s="323"/>
      <c r="HX29" s="323"/>
      <c r="HY29" s="323"/>
      <c r="HZ29" s="323"/>
      <c r="IA29" s="323"/>
      <c r="IB29" s="323"/>
      <c r="IC29" s="323"/>
      <c r="ID29" s="323"/>
      <c r="IE29" s="323"/>
      <c r="IF29" s="323"/>
      <c r="IG29" s="323"/>
      <c r="IH29" s="323"/>
      <c r="II29" s="323"/>
      <c r="IJ29" s="323"/>
      <c r="IK29" s="323"/>
      <c r="IL29" s="323"/>
      <c r="IM29" s="323"/>
      <c r="IN29" s="323"/>
      <c r="IO29" s="323"/>
      <c r="IP29" s="323"/>
      <c r="IQ29" s="323"/>
      <c r="IR29" s="323"/>
      <c r="IS29" s="323"/>
    </row>
    <row r="30" s="195" customFormat="1" ht="19" customHeight="1" spans="1:253">
      <c r="A30" s="270" t="s">
        <v>1305</v>
      </c>
      <c r="B30" s="241"/>
      <c r="C30" s="241"/>
      <c r="D30" s="235"/>
    </row>
    <row r="31" s="195" customFormat="1" ht="19" customHeight="1" spans="1:253">
      <c r="A31" s="270" t="s">
        <v>1306</v>
      </c>
      <c r="B31" s="241"/>
      <c r="C31" s="241"/>
      <c r="D31" s="235"/>
    </row>
    <row r="32" s="195" customFormat="1" ht="19" customHeight="1" spans="1:253">
      <c r="A32" s="270" t="s">
        <v>317</v>
      </c>
      <c r="B32" s="241"/>
      <c r="C32" s="241"/>
      <c r="D32" s="235"/>
    </row>
    <row r="33" s="257" customFormat="1" ht="19" customHeight="1" spans="1:253">
      <c r="A33" s="281" t="s">
        <v>1314</v>
      </c>
      <c r="B33" s="278">
        <f>SUM(B34:B38)</f>
        <v>0</v>
      </c>
      <c r="C33" s="278">
        <f>SUM(C34:C38)</f>
        <v>0</v>
      </c>
      <c r="D33" s="231">
        <v>0</v>
      </c>
      <c r="E33" s="322"/>
      <c r="F33" s="322"/>
      <c r="G33" s="322"/>
      <c r="H33" s="322"/>
      <c r="I33" s="322"/>
      <c r="J33" s="322"/>
      <c r="K33" s="322"/>
      <c r="L33" s="322"/>
      <c r="M33" s="322"/>
      <c r="N33" s="322"/>
      <c r="O33" s="322"/>
      <c r="P33" s="322"/>
      <c r="Q33" s="322"/>
      <c r="R33" s="322"/>
      <c r="S33" s="322"/>
      <c r="T33" s="322"/>
      <c r="U33" s="322"/>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322"/>
      <c r="BK33" s="322"/>
      <c r="BL33" s="322"/>
      <c r="BM33" s="322"/>
      <c r="BN33" s="322"/>
      <c r="BO33" s="322"/>
      <c r="BP33" s="322"/>
      <c r="BQ33" s="322"/>
      <c r="BR33" s="322"/>
      <c r="BS33" s="322"/>
      <c r="BT33" s="322"/>
      <c r="BU33" s="322"/>
      <c r="BV33" s="322"/>
      <c r="BW33" s="322"/>
      <c r="BX33" s="322"/>
      <c r="BY33" s="322"/>
      <c r="BZ33" s="322"/>
      <c r="CA33" s="322"/>
      <c r="CB33" s="322"/>
      <c r="CC33" s="322"/>
      <c r="CD33" s="322"/>
      <c r="CE33" s="322"/>
      <c r="CF33" s="322"/>
      <c r="CG33" s="322"/>
      <c r="CH33" s="322"/>
      <c r="CI33" s="322"/>
      <c r="CJ33" s="322"/>
      <c r="CK33" s="322"/>
      <c r="CL33" s="322"/>
      <c r="CM33" s="322"/>
      <c r="CN33" s="322"/>
      <c r="CO33" s="322"/>
      <c r="CP33" s="322"/>
      <c r="CQ33" s="322"/>
      <c r="CR33" s="322"/>
      <c r="CS33" s="322"/>
      <c r="CT33" s="322"/>
      <c r="CU33" s="322"/>
      <c r="CV33" s="322"/>
      <c r="CW33" s="322"/>
      <c r="CX33" s="322"/>
      <c r="CY33" s="322"/>
      <c r="CZ33" s="322"/>
      <c r="DA33" s="322"/>
      <c r="DB33" s="322"/>
      <c r="DC33" s="322"/>
      <c r="DD33" s="322"/>
      <c r="DE33" s="322"/>
      <c r="DF33" s="322"/>
      <c r="DG33" s="322"/>
      <c r="DH33" s="322"/>
      <c r="DI33" s="322"/>
      <c r="DJ33" s="322"/>
      <c r="DK33" s="322"/>
      <c r="DL33" s="322"/>
      <c r="DM33" s="322"/>
      <c r="DN33" s="322"/>
      <c r="DO33" s="322"/>
      <c r="DP33" s="322"/>
      <c r="DQ33" s="322"/>
      <c r="DR33" s="322"/>
      <c r="DS33" s="322"/>
      <c r="DT33" s="322"/>
      <c r="DU33" s="322"/>
      <c r="DV33" s="322"/>
      <c r="DW33" s="322"/>
      <c r="DX33" s="322"/>
      <c r="DY33" s="322"/>
      <c r="DZ33" s="322"/>
      <c r="EA33" s="322"/>
      <c r="EB33" s="322"/>
      <c r="EC33" s="322"/>
      <c r="ED33" s="322"/>
      <c r="EE33" s="322"/>
      <c r="EF33" s="322"/>
      <c r="EG33" s="322"/>
      <c r="EH33" s="322"/>
      <c r="EI33" s="322"/>
      <c r="EJ33" s="322"/>
      <c r="EK33" s="322"/>
      <c r="EL33" s="322"/>
      <c r="EM33" s="322"/>
      <c r="EN33" s="322"/>
      <c r="EO33" s="322"/>
      <c r="EP33" s="322"/>
      <c r="EQ33" s="322"/>
      <c r="ER33" s="322"/>
      <c r="ES33" s="322"/>
      <c r="ET33" s="322"/>
      <c r="EU33" s="322"/>
      <c r="EV33" s="322"/>
      <c r="EW33" s="322"/>
      <c r="EX33" s="322"/>
      <c r="EY33" s="322"/>
      <c r="EZ33" s="322"/>
      <c r="FA33" s="322"/>
      <c r="FB33" s="322"/>
      <c r="FC33" s="322"/>
      <c r="FD33" s="322"/>
      <c r="FE33" s="322"/>
      <c r="FF33" s="322"/>
      <c r="FG33" s="322"/>
      <c r="FH33" s="322"/>
      <c r="FI33" s="322"/>
      <c r="FJ33" s="322"/>
      <c r="FK33" s="322"/>
      <c r="FL33" s="322"/>
      <c r="FM33" s="322"/>
      <c r="FN33" s="322"/>
      <c r="FO33" s="322"/>
      <c r="FP33" s="322"/>
      <c r="FQ33" s="322"/>
      <c r="FR33" s="322"/>
      <c r="FS33" s="322"/>
      <c r="FT33" s="322"/>
      <c r="FU33" s="322"/>
      <c r="FV33" s="322"/>
      <c r="FW33" s="322"/>
      <c r="FX33" s="322"/>
      <c r="FY33" s="322"/>
      <c r="FZ33" s="322"/>
      <c r="GA33" s="322"/>
      <c r="GB33" s="322"/>
      <c r="GC33" s="322"/>
      <c r="GD33" s="322"/>
      <c r="GE33" s="322"/>
      <c r="GF33" s="322"/>
      <c r="GG33" s="322"/>
      <c r="GH33" s="322"/>
      <c r="GI33" s="322"/>
      <c r="GJ33" s="322"/>
      <c r="GK33" s="322"/>
      <c r="GL33" s="322"/>
      <c r="GM33" s="322"/>
      <c r="GN33" s="322"/>
      <c r="GO33" s="322"/>
      <c r="GP33" s="322"/>
      <c r="GQ33" s="322"/>
      <c r="GR33" s="322"/>
      <c r="GS33" s="322"/>
      <c r="GT33" s="322"/>
      <c r="GU33" s="322"/>
      <c r="GV33" s="322"/>
      <c r="GW33" s="322"/>
      <c r="GX33" s="322"/>
      <c r="GY33" s="322"/>
      <c r="GZ33" s="322"/>
      <c r="HA33" s="322"/>
      <c r="HB33" s="322"/>
      <c r="HC33" s="322"/>
      <c r="HD33" s="322"/>
      <c r="HE33" s="322"/>
      <c r="HF33" s="322"/>
      <c r="HG33" s="322"/>
      <c r="HH33" s="322"/>
      <c r="HI33" s="322"/>
      <c r="HJ33" s="322"/>
      <c r="HK33" s="322"/>
      <c r="HL33" s="323"/>
      <c r="HM33" s="323"/>
      <c r="HN33" s="323"/>
      <c r="HO33" s="323"/>
      <c r="HP33" s="323"/>
      <c r="HQ33" s="323"/>
      <c r="HR33" s="323"/>
      <c r="HS33" s="323"/>
      <c r="HT33" s="323"/>
      <c r="HU33" s="323"/>
      <c r="HV33" s="323"/>
      <c r="HW33" s="323"/>
      <c r="HX33" s="323"/>
      <c r="HY33" s="323"/>
      <c r="HZ33" s="323"/>
      <c r="IA33" s="323"/>
      <c r="IB33" s="323"/>
      <c r="IC33" s="323"/>
      <c r="ID33" s="323"/>
      <c r="IE33" s="323"/>
      <c r="IF33" s="323"/>
      <c r="IG33" s="323"/>
      <c r="IH33" s="323"/>
      <c r="II33" s="323"/>
      <c r="IJ33" s="323"/>
      <c r="IK33" s="323"/>
      <c r="IL33" s="323"/>
      <c r="IM33" s="323"/>
      <c r="IN33" s="323"/>
      <c r="IO33" s="323"/>
      <c r="IP33" s="323"/>
      <c r="IQ33" s="323"/>
      <c r="IR33" s="323"/>
      <c r="IS33" s="323"/>
    </row>
    <row r="34" s="195" customFormat="1" ht="19" customHeight="1" spans="1:253">
      <c r="A34" s="282" t="s">
        <v>1305</v>
      </c>
      <c r="B34" s="241"/>
      <c r="C34" s="241"/>
      <c r="D34" s="235"/>
    </row>
    <row r="35" s="195" customFormat="1" ht="19" customHeight="1" spans="1:253">
      <c r="A35" s="282" t="s">
        <v>1306</v>
      </c>
      <c r="B35" s="241"/>
      <c r="C35" s="241"/>
      <c r="D35" s="235"/>
    </row>
    <row r="36" s="195" customFormat="1" ht="19" customHeight="1" spans="1:253">
      <c r="A36" s="270" t="s">
        <v>317</v>
      </c>
      <c r="B36" s="241"/>
      <c r="C36" s="241"/>
      <c r="D36" s="235"/>
    </row>
    <row r="37" s="195" customFormat="1" ht="19" customHeight="1" spans="1:253">
      <c r="A37" s="270" t="s">
        <v>1308</v>
      </c>
      <c r="B37" s="241"/>
      <c r="C37" s="241"/>
      <c r="D37" s="235"/>
    </row>
    <row r="38" s="195" customFormat="1" ht="19" customHeight="1" spans="1:253">
      <c r="A38" s="270" t="s">
        <v>1116</v>
      </c>
      <c r="B38" s="241"/>
      <c r="C38" s="241"/>
      <c r="D38" s="235"/>
    </row>
    <row r="39" s="195" customFormat="1" ht="19" customHeight="1" spans="1:253">
      <c r="A39" s="283" t="s">
        <v>1315</v>
      </c>
      <c r="B39" s="253">
        <f>B33+B29+B24+B18+B11+B5</f>
        <v>76226.84</v>
      </c>
      <c r="C39" s="253">
        <f>C33+C29+C24+C18+C11+C5</f>
        <v>82825.69</v>
      </c>
      <c r="D39" s="231">
        <f>(C39-B39)/B39</f>
        <v>0.086568589226577</v>
      </c>
    </row>
    <row r="40" s="195" customFormat="1" ht="19" customHeight="1" spans="1:253">
      <c r="A40" s="250" t="s">
        <v>1316</v>
      </c>
      <c r="B40" s="284">
        <v>657.62</v>
      </c>
      <c r="C40" s="284">
        <v>665</v>
      </c>
      <c r="D40" s="325"/>
    </row>
    <row r="41" s="195" customFormat="1" ht="19" customHeight="1" spans="1:253">
      <c r="A41" s="252" t="s">
        <v>327</v>
      </c>
      <c r="B41" s="253">
        <f>B39+B40</f>
        <v>76884.46</v>
      </c>
      <c r="C41" s="253">
        <f>C39+C40</f>
        <v>83490.69</v>
      </c>
      <c r="D41" s="286"/>
    </row>
    <row r="42" spans="1:253">
      <c r="A42" s="212" t="s">
        <v>1371</v>
      </c>
    </row>
  </sheetData>
  <mergeCells count="2">
    <mergeCell ref="A2:D2"/>
    <mergeCell ref="A3:D3"/>
  </mergeCells>
  <printOptions horizontalCentered="1"/>
  <pageMargins left="0.393055555555556" right="0.393055555555556" top="0.15625" bottom="0.235416666666667" header="0.275" footer="0.118055555555556"/>
  <pageSetup paperSize="9" fitToHeight="0" orientation="portrait" horizontalDpi="600"/>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8"/>
  <sheetViews>
    <sheetView workbookViewId="0">
      <pane ySplit="4" topLeftCell="A5" activePane="bottomLeft" state="frozen"/>
      <selection/>
      <selection pane="bottomLeft" activeCell="H8" sqref="H8"/>
    </sheetView>
  </sheetViews>
  <sheetFormatPr defaultColWidth="10.1238095238095" defaultRowHeight="14.25" outlineLevelCol="3"/>
  <cols>
    <col min="1" max="1" width="46.0190476190476" style="218" customWidth="1"/>
    <col min="2" max="2" width="15.8666666666667" style="222" customWidth="1"/>
    <col min="3" max="3" width="15.8666666666667" style="287" customWidth="1"/>
    <col min="4" max="4" width="15.8666666666667" style="288" customWidth="1"/>
    <col min="5" max="16382" width="10.1238095238095" style="218"/>
  </cols>
  <sheetData>
    <row r="1" s="213" customFormat="1" ht="21.75" customHeight="1" spans="1:4">
      <c r="A1" s="289" t="s">
        <v>1372</v>
      </c>
      <c r="B1" s="224"/>
      <c r="C1" s="290"/>
      <c r="D1" s="291"/>
    </row>
    <row r="2" s="214" customFormat="1" ht="30" customHeight="1" spans="1:4">
      <c r="A2" s="292" t="s">
        <v>1373</v>
      </c>
      <c r="B2" s="292"/>
      <c r="C2" s="293"/>
      <c r="D2" s="294"/>
    </row>
    <row r="3" s="215" customFormat="1" ht="20.25" customHeight="1" spans="1:4">
      <c r="A3" s="295" t="s">
        <v>285</v>
      </c>
      <c r="B3" s="296"/>
      <c r="C3" s="297"/>
      <c r="D3" s="298"/>
    </row>
    <row r="4" s="216" customFormat="1" ht="24" customHeight="1" spans="1:4">
      <c r="A4" s="299" t="s">
        <v>365</v>
      </c>
      <c r="B4" s="227" t="s">
        <v>290</v>
      </c>
      <c r="C4" s="300" t="s">
        <v>453</v>
      </c>
      <c r="D4" s="268" t="s">
        <v>454</v>
      </c>
    </row>
    <row r="5" s="219" customFormat="1" ht="18" customHeight="1" spans="1:4">
      <c r="A5" s="229" t="s">
        <v>1319</v>
      </c>
      <c r="B5" s="238">
        <f>B6+B7+B8</f>
        <v>76219</v>
      </c>
      <c r="C5" s="238">
        <f>C6+C7+C8</f>
        <v>82578.71</v>
      </c>
      <c r="D5" s="231">
        <f t="shared" ref="D5:D7" si="0">(C5-B5)/B5</f>
        <v>0.0834399559165038</v>
      </c>
    </row>
    <row r="6" s="218" customFormat="1" ht="18" customHeight="1" spans="1:4">
      <c r="A6" s="232" t="s">
        <v>1320</v>
      </c>
      <c r="B6" s="271">
        <v>76154</v>
      </c>
      <c r="C6" s="272">
        <v>82508.21</v>
      </c>
      <c r="D6" s="235">
        <f t="shared" si="0"/>
        <v>0.0834389526485806</v>
      </c>
    </row>
    <row r="7" s="218" customFormat="1" ht="18" customHeight="1" spans="1:4">
      <c r="A7" s="236" t="s">
        <v>1321</v>
      </c>
      <c r="B7" s="271">
        <v>65</v>
      </c>
      <c r="C7" s="272">
        <v>70.5</v>
      </c>
      <c r="D7" s="235">
        <f t="shared" si="0"/>
        <v>0.0846153846153846</v>
      </c>
    </row>
    <row r="8" s="218" customFormat="1" ht="18" customHeight="1" spans="1:4">
      <c r="A8" s="236" t="s">
        <v>522</v>
      </c>
      <c r="B8" s="242"/>
      <c r="C8" s="242"/>
      <c r="D8" s="235"/>
    </row>
    <row r="9" s="219" customFormat="1" ht="18" customHeight="1" spans="1:4">
      <c r="A9" s="229" t="s">
        <v>1322</v>
      </c>
      <c r="B9" s="238">
        <f>SUM(B10:B12)</f>
        <v>0</v>
      </c>
      <c r="C9" s="238">
        <f>SUM(C10:C12)</f>
        <v>0</v>
      </c>
      <c r="D9" s="231">
        <v>0</v>
      </c>
    </row>
    <row r="10" s="218" customFormat="1" ht="18" customHeight="1" spans="1:4">
      <c r="A10" s="236" t="s">
        <v>1323</v>
      </c>
      <c r="B10" s="239"/>
      <c r="C10" s="239"/>
      <c r="D10" s="235"/>
    </row>
    <row r="11" s="218" customFormat="1" ht="18" customHeight="1" spans="1:4">
      <c r="A11" s="236" t="s">
        <v>1324</v>
      </c>
      <c r="B11" s="240"/>
      <c r="C11" s="240"/>
      <c r="D11" s="235"/>
    </row>
    <row r="12" s="218" customFormat="1" ht="18" customHeight="1" spans="1:4">
      <c r="A12" s="232" t="s">
        <v>1321</v>
      </c>
      <c r="B12" s="241"/>
      <c r="C12" s="241"/>
      <c r="D12" s="235"/>
    </row>
    <row r="13" s="219" customFormat="1" ht="18" customHeight="1" spans="1:4">
      <c r="A13" s="243" t="s">
        <v>1325</v>
      </c>
      <c r="B13" s="238">
        <f>SUM(B14:B19)</f>
        <v>0</v>
      </c>
      <c r="C13" s="238">
        <f>SUM(C14:C19)</f>
        <v>0</v>
      </c>
      <c r="D13" s="231">
        <v>0</v>
      </c>
    </row>
    <row r="14" s="218" customFormat="1" ht="18" customHeight="1" spans="1:4">
      <c r="A14" s="232" t="s">
        <v>1326</v>
      </c>
      <c r="B14" s="244"/>
      <c r="C14" s="245"/>
      <c r="D14" s="235"/>
    </row>
    <row r="15" s="218" customFormat="1" ht="18" customHeight="1" spans="1:4">
      <c r="A15" s="232" t="s">
        <v>1327</v>
      </c>
      <c r="B15" s="244"/>
      <c r="C15" s="245"/>
      <c r="D15" s="235"/>
    </row>
    <row r="16" s="218" customFormat="1" ht="18" customHeight="1" spans="1:4">
      <c r="A16" s="232" t="s">
        <v>1328</v>
      </c>
      <c r="B16" s="244"/>
      <c r="C16" s="245"/>
      <c r="D16" s="235"/>
    </row>
    <row r="17" s="218" customFormat="1" ht="18" customHeight="1" spans="1:4">
      <c r="A17" s="232" t="s">
        <v>1329</v>
      </c>
      <c r="B17" s="244"/>
      <c r="C17" s="245"/>
      <c r="D17" s="235"/>
    </row>
    <row r="18" s="218" customFormat="1" ht="18" customHeight="1" spans="1:4">
      <c r="A18" s="232" t="s">
        <v>522</v>
      </c>
      <c r="B18" s="244"/>
      <c r="C18" s="246"/>
      <c r="D18" s="235"/>
    </row>
    <row r="19" s="218" customFormat="1" ht="18" customHeight="1" spans="1:4">
      <c r="A19" s="232" t="s">
        <v>1321</v>
      </c>
      <c r="B19" s="244"/>
      <c r="C19" s="245"/>
      <c r="D19" s="235"/>
    </row>
    <row r="20" s="219" customFormat="1" ht="18" customHeight="1" spans="1:4">
      <c r="A20" s="243" t="s">
        <v>1330</v>
      </c>
      <c r="B20" s="238">
        <f>SUM(B21:B24)</f>
        <v>0</v>
      </c>
      <c r="C20" s="238">
        <f>SUM(C21:C24)</f>
        <v>0</v>
      </c>
      <c r="D20" s="231">
        <v>0</v>
      </c>
    </row>
    <row r="21" s="218" customFormat="1" ht="18" customHeight="1" spans="1:4">
      <c r="A21" s="232" t="s">
        <v>1326</v>
      </c>
      <c r="B21" s="241"/>
      <c r="C21" s="241"/>
      <c r="D21" s="235"/>
    </row>
    <row r="22" s="218" customFormat="1" ht="18" customHeight="1" spans="1:4">
      <c r="A22" s="232" t="s">
        <v>1327</v>
      </c>
      <c r="B22" s="241"/>
      <c r="C22" s="241"/>
      <c r="D22" s="235"/>
    </row>
    <row r="23" s="218" customFormat="1" ht="18" customHeight="1" spans="1:4">
      <c r="A23" s="232" t="s">
        <v>1331</v>
      </c>
      <c r="B23" s="241"/>
      <c r="C23" s="241"/>
      <c r="D23" s="235"/>
    </row>
    <row r="24" s="218" customFormat="1" ht="18" customHeight="1" spans="1:4">
      <c r="A24" s="232" t="s">
        <v>522</v>
      </c>
      <c r="B24" s="242"/>
      <c r="C24" s="242"/>
      <c r="D24" s="235"/>
    </row>
    <row r="25" s="219" customFormat="1" ht="18" customHeight="1" spans="1:4">
      <c r="A25" s="243" t="s">
        <v>1332</v>
      </c>
      <c r="B25" s="238">
        <f>SUM(B26:B29)</f>
        <v>0</v>
      </c>
      <c r="C25" s="238">
        <f>SUM(C26:C29)</f>
        <v>0</v>
      </c>
      <c r="D25" s="231">
        <v>0</v>
      </c>
    </row>
    <row r="26" s="218" customFormat="1" ht="18" customHeight="1" spans="1:4">
      <c r="A26" s="232" t="s">
        <v>1333</v>
      </c>
      <c r="B26" s="244"/>
      <c r="C26" s="246"/>
      <c r="D26" s="235"/>
    </row>
    <row r="27" s="218" customFormat="1" ht="18" customHeight="1" spans="1:4">
      <c r="A27" s="232" t="s">
        <v>1334</v>
      </c>
      <c r="B27" s="244"/>
      <c r="C27" s="246"/>
      <c r="D27" s="235"/>
    </row>
    <row r="28" s="218" customFormat="1" ht="18" customHeight="1" spans="1:4">
      <c r="A28" s="232" t="s">
        <v>1335</v>
      </c>
      <c r="B28" s="244"/>
      <c r="C28" s="246"/>
      <c r="D28" s="235"/>
    </row>
    <row r="29" s="218" customFormat="1" ht="18" customHeight="1" spans="1:4">
      <c r="A29" s="236" t="s">
        <v>1336</v>
      </c>
      <c r="B29" s="244"/>
      <c r="C29" s="246"/>
      <c r="D29" s="235"/>
    </row>
    <row r="30" s="219" customFormat="1" ht="18" customHeight="1" spans="1:4">
      <c r="A30" s="243" t="s">
        <v>1337</v>
      </c>
      <c r="B30" s="238">
        <f>SUM(B31:B40)</f>
        <v>0</v>
      </c>
      <c r="C30" s="247">
        <f>SUM(C31:C39)</f>
        <v>0</v>
      </c>
      <c r="D30" s="231">
        <v>0</v>
      </c>
    </row>
    <row r="31" s="218" customFormat="1" ht="18" customHeight="1" spans="1:4">
      <c r="A31" s="232" t="s">
        <v>1338</v>
      </c>
      <c r="B31" s="244"/>
      <c r="C31" s="246"/>
      <c r="D31" s="235"/>
    </row>
    <row r="32" s="218" customFormat="1" ht="18" customHeight="1" spans="1:4">
      <c r="A32" s="232" t="s">
        <v>1339</v>
      </c>
      <c r="B32" s="244"/>
      <c r="C32" s="246"/>
      <c r="D32" s="235"/>
    </row>
    <row r="33" s="218" customFormat="1" ht="18" customHeight="1" spans="1:4">
      <c r="A33" s="232" t="s">
        <v>1340</v>
      </c>
      <c r="B33" s="244"/>
      <c r="C33" s="246"/>
      <c r="D33" s="235"/>
    </row>
    <row r="34" s="218" customFormat="1" ht="18" customHeight="1" spans="1:4">
      <c r="A34" s="232" t="s">
        <v>1341</v>
      </c>
      <c r="B34" s="244"/>
      <c r="C34" s="246"/>
      <c r="D34" s="235"/>
    </row>
    <row r="35" s="218" customFormat="1" ht="18" customHeight="1" spans="1:4">
      <c r="A35" s="236" t="s">
        <v>1336</v>
      </c>
      <c r="B35" s="244"/>
      <c r="C35" s="246"/>
      <c r="D35" s="235"/>
    </row>
    <row r="36" s="218" customFormat="1" ht="18" customHeight="1" spans="1:4">
      <c r="A36" s="236" t="s">
        <v>1342</v>
      </c>
      <c r="B36" s="244"/>
      <c r="C36" s="246"/>
      <c r="D36" s="235"/>
    </row>
    <row r="37" s="218" customFormat="1" ht="18" customHeight="1" spans="1:4">
      <c r="A37" s="236" t="s">
        <v>1343</v>
      </c>
      <c r="B37" s="244"/>
      <c r="C37" s="246"/>
      <c r="D37" s="235"/>
    </row>
    <row r="38" s="218" customFormat="1" ht="18" customHeight="1" spans="1:4">
      <c r="A38" s="236" t="s">
        <v>1321</v>
      </c>
      <c r="B38" s="244"/>
      <c r="C38" s="246"/>
      <c r="D38" s="235"/>
    </row>
    <row r="39" s="218" customFormat="1" ht="18" customHeight="1" spans="1:4">
      <c r="A39" s="236" t="s">
        <v>522</v>
      </c>
      <c r="B39" s="244"/>
      <c r="C39" s="246"/>
      <c r="D39" s="235"/>
    </row>
    <row r="40" s="218" customFormat="1" ht="18" customHeight="1" spans="1:4">
      <c r="A40" s="236" t="s">
        <v>1374</v>
      </c>
      <c r="B40" s="244"/>
      <c r="C40" s="246"/>
      <c r="D40" s="235"/>
    </row>
    <row r="41" s="220" customFormat="1" ht="18" customHeight="1" spans="1:4">
      <c r="A41" s="230" t="s">
        <v>1345</v>
      </c>
      <c r="B41" s="238">
        <f>B30+B25+B20+B13+B9+B5</f>
        <v>76219</v>
      </c>
      <c r="C41" s="238">
        <f>C30+C25+C20+C13+C9+C5</f>
        <v>82578.71</v>
      </c>
      <c r="D41" s="231">
        <f>(C41-B41)/B41</f>
        <v>0.0834399559165038</v>
      </c>
    </row>
    <row r="42" s="219" customFormat="1" ht="18" customHeight="1" spans="1:4">
      <c r="A42" s="301" t="s">
        <v>1346</v>
      </c>
      <c r="B42" s="253">
        <v>665</v>
      </c>
      <c r="C42" s="302">
        <v>912</v>
      </c>
      <c r="D42" s="303"/>
    </row>
    <row r="43" s="221" customFormat="1" ht="18" customHeight="1" spans="1:4">
      <c r="A43" s="250" t="s">
        <v>1347</v>
      </c>
      <c r="B43" s="251">
        <v>7</v>
      </c>
      <c r="C43" s="304">
        <v>247</v>
      </c>
      <c r="D43" s="305"/>
    </row>
    <row r="44" s="217" customFormat="1" ht="18" customHeight="1" spans="1:4">
      <c r="A44" s="252" t="s">
        <v>362</v>
      </c>
      <c r="B44" s="253">
        <f>B41+B42</f>
        <v>76884</v>
      </c>
      <c r="C44" s="253">
        <f>C41+C42</f>
        <v>83490.71</v>
      </c>
      <c r="D44" s="286"/>
    </row>
    <row r="45" s="218" customFormat="1" spans="1:4">
      <c r="A45" s="212" t="s">
        <v>1371</v>
      </c>
      <c r="B45" s="222"/>
      <c r="C45" s="287"/>
      <c r="D45" s="288"/>
    </row>
    <row r="46" s="218" customFormat="1" spans="1:4">
      <c r="B46" s="222"/>
      <c r="C46" s="287"/>
      <c r="D46" s="288"/>
    </row>
    <row r="47" s="218" customFormat="1" spans="1:4">
      <c r="B47" s="222"/>
      <c r="C47" s="287"/>
      <c r="D47" s="288"/>
    </row>
    <row r="48" s="218" customFormat="1" spans="1:4">
      <c r="B48" s="222"/>
      <c r="C48" s="287"/>
      <c r="D48" s="288"/>
    </row>
    <row r="49" s="218" customFormat="1" spans="2:4">
      <c r="B49" s="222"/>
      <c r="C49" s="287"/>
      <c r="D49" s="288"/>
    </row>
    <row r="50" s="218" customFormat="1" spans="2:4">
      <c r="B50" s="222"/>
      <c r="C50" s="287"/>
      <c r="D50" s="288"/>
    </row>
    <row r="51" s="218" customFormat="1" spans="2:4">
      <c r="B51" s="222"/>
      <c r="C51" s="287"/>
      <c r="D51" s="288"/>
    </row>
    <row r="52" s="218" customFormat="1" spans="2:4">
      <c r="B52" s="222"/>
      <c r="C52" s="287"/>
      <c r="D52" s="288"/>
    </row>
    <row r="53" s="218" customFormat="1" spans="2:4">
      <c r="B53" s="222"/>
      <c r="C53" s="287"/>
      <c r="D53" s="288"/>
    </row>
    <row r="54" s="218" customFormat="1" spans="2:4">
      <c r="B54" s="222"/>
      <c r="C54" s="287"/>
      <c r="D54" s="288"/>
    </row>
    <row r="55" s="218" customFormat="1" spans="2:4">
      <c r="B55" s="222"/>
      <c r="C55" s="287"/>
      <c r="D55" s="288"/>
    </row>
    <row r="56" s="218" customFormat="1" spans="2:4">
      <c r="B56" s="222"/>
      <c r="C56" s="287"/>
      <c r="D56" s="288"/>
    </row>
    <row r="57" s="218" customFormat="1" spans="2:4">
      <c r="B57" s="222"/>
      <c r="C57" s="287"/>
      <c r="D57" s="288"/>
    </row>
    <row r="58" s="218" customFormat="1" spans="2:4">
      <c r="B58" s="222"/>
      <c r="C58" s="287"/>
      <c r="D58" s="288"/>
    </row>
    <row r="59" s="218" customFormat="1" spans="2:4">
      <c r="B59" s="222"/>
      <c r="C59" s="287"/>
      <c r="D59" s="288"/>
    </row>
    <row r="60" s="218" customFormat="1" spans="2:4">
      <c r="B60" s="222"/>
      <c r="C60" s="287"/>
      <c r="D60" s="288"/>
    </row>
    <row r="61" s="218" customFormat="1" spans="2:4">
      <c r="B61" s="222"/>
      <c r="C61" s="287"/>
      <c r="D61" s="288"/>
    </row>
    <row r="62" s="218" customFormat="1" spans="2:4">
      <c r="B62" s="222"/>
      <c r="C62" s="287"/>
      <c r="D62" s="288"/>
    </row>
    <row r="63" s="218" customFormat="1" spans="2:4">
      <c r="B63" s="222"/>
      <c r="C63" s="287"/>
      <c r="D63" s="288"/>
    </row>
    <row r="64" s="218" customFormat="1" spans="2:4">
      <c r="B64" s="222"/>
      <c r="C64" s="287"/>
      <c r="D64" s="288"/>
    </row>
    <row r="65" s="218" customFormat="1" spans="2:4">
      <c r="B65" s="222"/>
      <c r="C65" s="287"/>
      <c r="D65" s="288"/>
    </row>
    <row r="66" s="218" customFormat="1" spans="2:4">
      <c r="B66" s="222"/>
      <c r="C66" s="287"/>
      <c r="D66" s="288"/>
    </row>
    <row r="67" s="218" customFormat="1" spans="2:4">
      <c r="B67" s="222"/>
      <c r="C67" s="287"/>
      <c r="D67" s="288"/>
    </row>
    <row r="68" s="218" customFormat="1" spans="2:4">
      <c r="B68" s="222"/>
      <c r="C68" s="287"/>
      <c r="D68" s="288"/>
    </row>
    <row r="69" s="218" customFormat="1" spans="2:4">
      <c r="B69" s="222"/>
      <c r="C69" s="287"/>
      <c r="D69" s="288"/>
    </row>
    <row r="70" s="218" customFormat="1" spans="2:4">
      <c r="B70" s="222"/>
      <c r="C70" s="287"/>
      <c r="D70" s="288"/>
    </row>
    <row r="71" s="218" customFormat="1" spans="2:4">
      <c r="B71" s="222"/>
      <c r="C71" s="287"/>
      <c r="D71" s="288"/>
    </row>
    <row r="72" s="218" customFormat="1" spans="2:4">
      <c r="B72" s="222"/>
      <c r="C72" s="287"/>
      <c r="D72" s="288"/>
    </row>
    <row r="73" s="218" customFormat="1" spans="2:4">
      <c r="B73" s="222"/>
      <c r="C73" s="287"/>
      <c r="D73" s="288"/>
    </row>
    <row r="74" s="218" customFormat="1" spans="2:4">
      <c r="B74" s="222"/>
      <c r="C74" s="287"/>
      <c r="D74" s="288"/>
    </row>
    <row r="75" s="218" customFormat="1" spans="2:4">
      <c r="B75" s="222"/>
      <c r="C75" s="287"/>
      <c r="D75" s="288"/>
    </row>
    <row r="76" s="218" customFormat="1" spans="2:4">
      <c r="B76" s="222"/>
      <c r="C76" s="287"/>
      <c r="D76" s="288"/>
    </row>
    <row r="77" s="218" customFormat="1" spans="2:4">
      <c r="B77" s="222"/>
      <c r="C77" s="287"/>
      <c r="D77" s="288"/>
    </row>
    <row r="78" s="218" customFormat="1" spans="2:4">
      <c r="B78" s="222"/>
      <c r="C78" s="287"/>
      <c r="D78" s="288"/>
    </row>
    <row r="79" s="218" customFormat="1" spans="2:4">
      <c r="B79" s="222"/>
      <c r="C79" s="287"/>
      <c r="D79" s="288"/>
    </row>
    <row r="80" s="218" customFormat="1" spans="2:4">
      <c r="B80" s="222"/>
      <c r="C80" s="287"/>
      <c r="D80" s="288"/>
    </row>
    <row r="81" s="218" customFormat="1" spans="2:4">
      <c r="B81" s="222"/>
      <c r="C81" s="287"/>
      <c r="D81" s="288"/>
    </row>
    <row r="82" s="218" customFormat="1" spans="2:4">
      <c r="B82" s="222"/>
      <c r="C82" s="287"/>
      <c r="D82" s="288"/>
    </row>
    <row r="83" s="218" customFormat="1" spans="2:4">
      <c r="B83" s="222"/>
      <c r="C83" s="287"/>
      <c r="D83" s="288"/>
    </row>
    <row r="84" s="218" customFormat="1" spans="2:4">
      <c r="B84" s="222"/>
      <c r="C84" s="287"/>
      <c r="D84" s="288"/>
    </row>
    <row r="85" s="218" customFormat="1" spans="2:4">
      <c r="B85" s="222"/>
      <c r="C85" s="287"/>
      <c r="D85" s="288"/>
    </row>
    <row r="86" s="218" customFormat="1" spans="2:4">
      <c r="B86" s="222"/>
      <c r="C86" s="287"/>
      <c r="D86" s="288"/>
    </row>
    <row r="87" s="218" customFormat="1" spans="2:4">
      <c r="B87" s="222"/>
      <c r="C87" s="287"/>
      <c r="D87" s="288"/>
    </row>
    <row r="88" s="218" customFormat="1" spans="2:4">
      <c r="B88" s="222"/>
      <c r="C88" s="287"/>
      <c r="D88" s="288"/>
    </row>
    <row r="89" s="218" customFormat="1" spans="2:4">
      <c r="B89" s="222"/>
      <c r="C89" s="287"/>
      <c r="D89" s="288"/>
    </row>
    <row r="90" s="218" customFormat="1" spans="2:4">
      <c r="B90" s="222"/>
      <c r="C90" s="287"/>
      <c r="D90" s="288"/>
    </row>
    <row r="91" s="218" customFormat="1" spans="2:4">
      <c r="B91" s="222"/>
      <c r="C91" s="287"/>
      <c r="D91" s="288"/>
    </row>
    <row r="92" s="218" customFormat="1" spans="2:4">
      <c r="B92" s="222"/>
      <c r="C92" s="287"/>
      <c r="D92" s="288"/>
    </row>
    <row r="93" s="218" customFormat="1" spans="2:4">
      <c r="B93" s="222"/>
      <c r="C93" s="287"/>
      <c r="D93" s="288"/>
    </row>
    <row r="94" s="218" customFormat="1" spans="2:4">
      <c r="B94" s="222"/>
      <c r="C94" s="287"/>
      <c r="D94" s="288"/>
    </row>
    <row r="95" s="218" customFormat="1" spans="2:4">
      <c r="B95" s="222"/>
      <c r="C95" s="287"/>
      <c r="D95" s="288"/>
    </row>
    <row r="96" s="218" customFormat="1" spans="2:4">
      <c r="B96" s="222"/>
      <c r="C96" s="287"/>
      <c r="D96" s="288"/>
    </row>
    <row r="97" s="218" customFormat="1" spans="2:4">
      <c r="B97" s="222"/>
      <c r="C97" s="287"/>
      <c r="D97" s="288"/>
    </row>
    <row r="98" s="218" customFormat="1" spans="2:4">
      <c r="B98" s="222"/>
      <c r="C98" s="287"/>
      <c r="D98" s="288"/>
    </row>
    <row r="99" s="218" customFormat="1" spans="2:4">
      <c r="B99" s="222"/>
      <c r="C99" s="287"/>
      <c r="D99" s="288"/>
    </row>
    <row r="100" s="218" customFormat="1" spans="2:4">
      <c r="B100" s="222"/>
      <c r="C100" s="287"/>
      <c r="D100" s="288"/>
    </row>
    <row r="101" s="218" customFormat="1" spans="2:4">
      <c r="B101" s="222"/>
      <c r="C101" s="287"/>
      <c r="D101" s="288"/>
    </row>
    <row r="102" s="218" customFormat="1" spans="2:4">
      <c r="B102" s="222"/>
      <c r="C102" s="287"/>
      <c r="D102" s="288"/>
    </row>
    <row r="103" s="218" customFormat="1" spans="2:4">
      <c r="B103" s="222"/>
      <c r="C103" s="287"/>
      <c r="D103" s="288"/>
    </row>
    <row r="104" s="218" customFormat="1" spans="2:4">
      <c r="B104" s="222"/>
      <c r="C104" s="287"/>
      <c r="D104" s="288"/>
    </row>
    <row r="105" s="218" customFormat="1" spans="2:4">
      <c r="B105" s="222"/>
      <c r="C105" s="287"/>
      <c r="D105" s="288"/>
    </row>
    <row r="106" s="218" customFormat="1" spans="2:4">
      <c r="B106" s="222"/>
      <c r="C106" s="287"/>
      <c r="D106" s="288"/>
    </row>
    <row r="107" s="218" customFormat="1" spans="2:4">
      <c r="B107" s="222"/>
      <c r="C107" s="287"/>
      <c r="D107" s="288"/>
    </row>
    <row r="108" s="218" customFormat="1" spans="2:4">
      <c r="B108" s="222"/>
      <c r="C108" s="287"/>
      <c r="D108" s="288"/>
    </row>
    <row r="109" s="218" customFormat="1" spans="2:4">
      <c r="B109" s="222"/>
      <c r="C109" s="287"/>
      <c r="D109" s="288"/>
    </row>
    <row r="110" s="218" customFormat="1" spans="2:4">
      <c r="B110" s="222"/>
      <c r="C110" s="287"/>
      <c r="D110" s="288"/>
    </row>
    <row r="111" s="218" customFormat="1" spans="2:4">
      <c r="B111" s="222"/>
      <c r="C111" s="287"/>
      <c r="D111" s="288"/>
    </row>
    <row r="112" s="218" customFormat="1" spans="2:4">
      <c r="B112" s="222"/>
      <c r="C112" s="287"/>
      <c r="D112" s="288"/>
    </row>
    <row r="113" s="218" customFormat="1" spans="2:4">
      <c r="B113" s="222"/>
      <c r="C113" s="287"/>
      <c r="D113" s="288"/>
    </row>
    <row r="114" s="218" customFormat="1" spans="2:4">
      <c r="B114" s="222"/>
      <c r="C114" s="287"/>
      <c r="D114" s="288"/>
    </row>
    <row r="115" s="218" customFormat="1" spans="2:4">
      <c r="B115" s="222"/>
      <c r="C115" s="287"/>
      <c r="D115" s="288"/>
    </row>
    <row r="116" s="218" customFormat="1" spans="2:4">
      <c r="B116" s="222"/>
      <c r="C116" s="287"/>
      <c r="D116" s="288"/>
    </row>
    <row r="117" s="218" customFormat="1" spans="2:4">
      <c r="B117" s="222"/>
      <c r="C117" s="287"/>
      <c r="D117" s="288"/>
    </row>
    <row r="118" s="218" customFormat="1" spans="2:4">
      <c r="B118" s="222"/>
      <c r="C118" s="287"/>
      <c r="D118" s="288"/>
    </row>
    <row r="119" s="218" customFormat="1" spans="2:4">
      <c r="B119" s="222"/>
      <c r="C119" s="287"/>
      <c r="D119" s="288"/>
    </row>
    <row r="120" s="218" customFormat="1" spans="2:4">
      <c r="B120" s="222"/>
      <c r="C120" s="287"/>
      <c r="D120" s="288"/>
    </row>
    <row r="121" s="218" customFormat="1" spans="2:4">
      <c r="B121" s="222"/>
      <c r="C121" s="287"/>
      <c r="D121" s="288"/>
    </row>
    <row r="122" s="218" customFormat="1" spans="2:4">
      <c r="B122" s="222"/>
      <c r="C122" s="287"/>
      <c r="D122" s="288"/>
    </row>
    <row r="123" s="218" customFormat="1" spans="2:4">
      <c r="B123" s="222"/>
      <c r="C123" s="287"/>
      <c r="D123" s="288"/>
    </row>
    <row r="124" s="218" customFormat="1" spans="2:4">
      <c r="B124" s="222"/>
      <c r="C124" s="287"/>
      <c r="D124" s="288"/>
    </row>
    <row r="125" s="218" customFormat="1" spans="2:4">
      <c r="B125" s="222"/>
      <c r="C125" s="287"/>
      <c r="D125" s="288"/>
    </row>
    <row r="126" s="218" customFormat="1" spans="2:4">
      <c r="B126" s="222"/>
      <c r="C126" s="287"/>
      <c r="D126" s="288"/>
    </row>
    <row r="127" s="218" customFormat="1" spans="2:4">
      <c r="B127" s="222"/>
      <c r="C127" s="287"/>
      <c r="D127" s="288"/>
    </row>
    <row r="128" s="218" customFormat="1" spans="2:4">
      <c r="B128" s="222"/>
      <c r="C128" s="287"/>
      <c r="D128" s="288"/>
    </row>
    <row r="129" s="218" customFormat="1" spans="2:4">
      <c r="B129" s="222"/>
      <c r="C129" s="287"/>
      <c r="D129" s="288"/>
    </row>
    <row r="130" s="218" customFormat="1" spans="2:4">
      <c r="B130" s="222"/>
      <c r="C130" s="287"/>
      <c r="D130" s="288"/>
    </row>
    <row r="131" s="218" customFormat="1" spans="2:4">
      <c r="B131" s="222"/>
      <c r="C131" s="287"/>
      <c r="D131" s="288"/>
    </row>
    <row r="132" s="218" customFormat="1" spans="2:4">
      <c r="B132" s="222"/>
      <c r="C132" s="287"/>
      <c r="D132" s="288"/>
    </row>
    <row r="133" s="218" customFormat="1" spans="2:4">
      <c r="B133" s="222"/>
      <c r="C133" s="287"/>
      <c r="D133" s="288"/>
    </row>
    <row r="134" s="218" customFormat="1" spans="2:4">
      <c r="B134" s="222"/>
      <c r="C134" s="287"/>
      <c r="D134" s="288"/>
    </row>
    <row r="135" s="218" customFormat="1" spans="2:4">
      <c r="B135" s="222"/>
      <c r="C135" s="287"/>
      <c r="D135" s="288"/>
    </row>
    <row r="136" s="218" customFormat="1" spans="2:4">
      <c r="B136" s="222"/>
      <c r="C136" s="287"/>
      <c r="D136" s="288"/>
    </row>
    <row r="137" s="218" customFormat="1" spans="2:4">
      <c r="B137" s="222"/>
      <c r="C137" s="287"/>
      <c r="D137" s="288"/>
    </row>
    <row r="138" s="218" customFormat="1" spans="2:4">
      <c r="B138" s="222"/>
      <c r="C138" s="287"/>
      <c r="D138" s="288"/>
    </row>
    <row r="139" s="218" customFormat="1" spans="2:4">
      <c r="B139" s="222"/>
      <c r="C139" s="287"/>
      <c r="D139" s="288"/>
    </row>
    <row r="140" s="218" customFormat="1" spans="2:4">
      <c r="B140" s="222"/>
      <c r="C140" s="287"/>
      <c r="D140" s="288"/>
    </row>
    <row r="141" s="218" customFormat="1" spans="2:4">
      <c r="B141" s="222"/>
      <c r="C141" s="287"/>
      <c r="D141" s="288"/>
    </row>
    <row r="142" s="218" customFormat="1" spans="2:4">
      <c r="B142" s="222"/>
      <c r="C142" s="287"/>
      <c r="D142" s="288"/>
    </row>
    <row r="143" s="218" customFormat="1" spans="2:4">
      <c r="B143" s="222"/>
      <c r="C143" s="287"/>
      <c r="D143" s="288"/>
    </row>
    <row r="144" s="218" customFormat="1" spans="2:4">
      <c r="B144" s="222"/>
      <c r="C144" s="287"/>
      <c r="D144" s="288"/>
    </row>
    <row r="145" s="218" customFormat="1" spans="2:4">
      <c r="B145" s="222"/>
      <c r="C145" s="287"/>
      <c r="D145" s="288"/>
    </row>
    <row r="146" s="218" customFormat="1" spans="2:4">
      <c r="B146" s="222"/>
      <c r="C146" s="287"/>
      <c r="D146" s="288"/>
    </row>
    <row r="147" s="218" customFormat="1" spans="2:4">
      <c r="B147" s="222"/>
      <c r="C147" s="287"/>
      <c r="D147" s="288"/>
    </row>
    <row r="148" s="218" customFormat="1" spans="2:4">
      <c r="B148" s="222"/>
      <c r="C148" s="287"/>
      <c r="D148" s="288"/>
    </row>
    <row r="149" s="218" customFormat="1" spans="2:4">
      <c r="B149" s="222"/>
      <c r="C149" s="287"/>
      <c r="D149" s="288"/>
    </row>
    <row r="150" s="218" customFormat="1" spans="2:4">
      <c r="B150" s="222"/>
      <c r="C150" s="287"/>
      <c r="D150" s="288"/>
    </row>
    <row r="151" s="218" customFormat="1" spans="2:4">
      <c r="B151" s="222"/>
      <c r="C151" s="287"/>
      <c r="D151" s="288"/>
    </row>
    <row r="152" s="218" customFormat="1" spans="2:4">
      <c r="B152" s="222"/>
      <c r="C152" s="287"/>
      <c r="D152" s="288"/>
    </row>
    <row r="153" s="218" customFormat="1" spans="2:4">
      <c r="B153" s="222"/>
      <c r="C153" s="287"/>
      <c r="D153" s="288"/>
    </row>
    <row r="154" s="218" customFormat="1" spans="2:4">
      <c r="B154" s="222"/>
      <c r="C154" s="287"/>
      <c r="D154" s="288"/>
    </row>
    <row r="155" s="218" customFormat="1" spans="2:4">
      <c r="B155" s="222"/>
      <c r="C155" s="287"/>
      <c r="D155" s="288"/>
    </row>
    <row r="156" s="218" customFormat="1" spans="2:4">
      <c r="B156" s="222"/>
      <c r="C156" s="287"/>
      <c r="D156" s="288"/>
    </row>
    <row r="157" s="218" customFormat="1" spans="2:4">
      <c r="B157" s="222"/>
      <c r="C157" s="287"/>
      <c r="D157" s="288"/>
    </row>
    <row r="158" s="218" customFormat="1" spans="2:4">
      <c r="B158" s="222"/>
      <c r="C158" s="287"/>
      <c r="D158" s="288"/>
    </row>
    <row r="159" s="218" customFormat="1" spans="2:4">
      <c r="B159" s="222"/>
      <c r="C159" s="287"/>
      <c r="D159" s="288"/>
    </row>
    <row r="160" s="218" customFormat="1" spans="2:4">
      <c r="B160" s="222"/>
      <c r="C160" s="287"/>
      <c r="D160" s="288"/>
    </row>
    <row r="161" s="218" customFormat="1" spans="2:4">
      <c r="B161" s="222"/>
      <c r="C161" s="287"/>
      <c r="D161" s="288"/>
    </row>
    <row r="162" s="218" customFormat="1" spans="2:4">
      <c r="B162" s="222"/>
      <c r="C162" s="287"/>
      <c r="D162" s="288"/>
    </row>
    <row r="163" s="218" customFormat="1" spans="2:4">
      <c r="B163" s="222"/>
      <c r="C163" s="287"/>
      <c r="D163" s="288"/>
    </row>
    <row r="164" s="218" customFormat="1" spans="2:4">
      <c r="B164" s="222"/>
      <c r="C164" s="287"/>
      <c r="D164" s="288"/>
    </row>
    <row r="165" s="218" customFormat="1" spans="2:4">
      <c r="B165" s="222"/>
      <c r="C165" s="287"/>
      <c r="D165" s="288"/>
    </row>
    <row r="166" s="218" customFormat="1" spans="2:4">
      <c r="B166" s="222"/>
      <c r="C166" s="287"/>
      <c r="D166" s="288"/>
    </row>
    <row r="167" s="218" customFormat="1" spans="2:4">
      <c r="B167" s="222"/>
      <c r="C167" s="287"/>
      <c r="D167" s="288"/>
    </row>
    <row r="168" s="218" customFormat="1" spans="2:4">
      <c r="B168" s="222"/>
      <c r="C168" s="287"/>
      <c r="D168" s="288"/>
    </row>
    <row r="169" s="218" customFormat="1" spans="2:4">
      <c r="B169" s="222"/>
      <c r="C169" s="287"/>
      <c r="D169" s="288"/>
    </row>
    <row r="170" s="218" customFormat="1" spans="2:4">
      <c r="B170" s="222"/>
      <c r="C170" s="287"/>
      <c r="D170" s="288"/>
    </row>
    <row r="171" s="218" customFormat="1" spans="2:4">
      <c r="B171" s="222"/>
      <c r="C171" s="287"/>
      <c r="D171" s="288"/>
    </row>
    <row r="172" s="218" customFormat="1" spans="2:4">
      <c r="B172" s="222"/>
      <c r="C172" s="287"/>
      <c r="D172" s="288"/>
    </row>
    <row r="173" s="218" customFormat="1" spans="2:4">
      <c r="B173" s="222"/>
      <c r="C173" s="287"/>
      <c r="D173" s="288"/>
    </row>
    <row r="174" s="218" customFormat="1" spans="2:4">
      <c r="B174" s="222"/>
      <c r="C174" s="287"/>
      <c r="D174" s="288"/>
    </row>
    <row r="175" s="218" customFormat="1" spans="2:4">
      <c r="B175" s="222"/>
      <c r="C175" s="287"/>
      <c r="D175" s="288"/>
    </row>
    <row r="176" s="218" customFormat="1" spans="2:4">
      <c r="B176" s="222"/>
      <c r="C176" s="287"/>
      <c r="D176" s="288"/>
    </row>
    <row r="177" s="218" customFormat="1" spans="2:4">
      <c r="B177" s="222"/>
      <c r="C177" s="287"/>
      <c r="D177" s="288"/>
    </row>
    <row r="178" s="218" customFormat="1" spans="2:4">
      <c r="B178" s="222"/>
      <c r="C178" s="287"/>
      <c r="D178" s="288"/>
    </row>
    <row r="179" s="218" customFormat="1" spans="2:4">
      <c r="B179" s="222"/>
      <c r="C179" s="287"/>
      <c r="D179" s="288"/>
    </row>
    <row r="180" s="218" customFormat="1" spans="2:4">
      <c r="B180" s="222"/>
      <c r="C180" s="287"/>
      <c r="D180" s="288"/>
    </row>
    <row r="181" s="218" customFormat="1" spans="2:4">
      <c r="B181" s="222"/>
      <c r="C181" s="287"/>
      <c r="D181" s="288"/>
    </row>
    <row r="182" s="218" customFormat="1" spans="2:4">
      <c r="B182" s="222"/>
      <c r="C182" s="287"/>
      <c r="D182" s="288"/>
    </row>
    <row r="183" s="218" customFormat="1" spans="2:4">
      <c r="B183" s="222"/>
      <c r="C183" s="287"/>
      <c r="D183" s="288"/>
    </row>
    <row r="184" s="218" customFormat="1" spans="2:4">
      <c r="B184" s="222"/>
      <c r="C184" s="287"/>
      <c r="D184" s="288"/>
    </row>
    <row r="185" s="218" customFormat="1" spans="2:4">
      <c r="B185" s="222"/>
      <c r="C185" s="287"/>
      <c r="D185" s="288"/>
    </row>
    <row r="186" s="218" customFormat="1" spans="2:4">
      <c r="B186" s="222"/>
      <c r="C186" s="287"/>
      <c r="D186" s="288"/>
    </row>
    <row r="187" s="218" customFormat="1" spans="2:4">
      <c r="B187" s="222"/>
      <c r="C187" s="287"/>
      <c r="D187" s="288"/>
    </row>
    <row r="188" s="218" customFormat="1" spans="2:4">
      <c r="B188" s="222"/>
      <c r="C188" s="287"/>
      <c r="D188" s="288"/>
    </row>
    <row r="189" s="218" customFormat="1" spans="2:4">
      <c r="B189" s="222"/>
      <c r="C189" s="287"/>
      <c r="D189" s="288"/>
    </row>
    <row r="190" s="218" customFormat="1" spans="2:4">
      <c r="B190" s="222"/>
      <c r="C190" s="287"/>
      <c r="D190" s="288"/>
    </row>
    <row r="191" s="218" customFormat="1" spans="2:4">
      <c r="B191" s="222"/>
      <c r="C191" s="287"/>
      <c r="D191" s="288"/>
    </row>
    <row r="192" s="218" customFormat="1" spans="2:4">
      <c r="B192" s="222"/>
      <c r="C192" s="287"/>
      <c r="D192" s="288"/>
    </row>
    <row r="193" s="218" customFormat="1" spans="2:4">
      <c r="B193" s="222"/>
      <c r="C193" s="287"/>
      <c r="D193" s="288"/>
    </row>
    <row r="194" s="218" customFormat="1" spans="2:4">
      <c r="B194" s="222"/>
      <c r="C194" s="287"/>
      <c r="D194" s="288"/>
    </row>
    <row r="195" s="218" customFormat="1" spans="2:4">
      <c r="B195" s="222"/>
      <c r="C195" s="287"/>
      <c r="D195" s="288"/>
    </row>
    <row r="196" s="218" customFormat="1" spans="2:4">
      <c r="B196" s="222"/>
      <c r="C196" s="287"/>
      <c r="D196" s="288"/>
    </row>
    <row r="197" s="218" customFormat="1" spans="2:4">
      <c r="B197" s="222"/>
      <c r="C197" s="287"/>
      <c r="D197" s="288"/>
    </row>
    <row r="198" s="218" customFormat="1" spans="2:4">
      <c r="B198" s="222"/>
      <c r="C198" s="287"/>
      <c r="D198" s="288"/>
    </row>
    <row r="199" s="218" customFormat="1" spans="2:4">
      <c r="B199" s="222"/>
      <c r="C199" s="287"/>
      <c r="D199" s="288"/>
    </row>
    <row r="200" s="218" customFormat="1" spans="2:4">
      <c r="B200" s="222"/>
      <c r="C200" s="287"/>
      <c r="D200" s="288"/>
    </row>
    <row r="201" s="218" customFormat="1" spans="2:4">
      <c r="B201" s="222"/>
      <c r="C201" s="287"/>
      <c r="D201" s="288"/>
    </row>
    <row r="202" s="218" customFormat="1" spans="2:4">
      <c r="B202" s="222"/>
      <c r="C202" s="287"/>
      <c r="D202" s="288"/>
    </row>
    <row r="203" s="218" customFormat="1" spans="2:4">
      <c r="B203" s="222"/>
      <c r="C203" s="287"/>
      <c r="D203" s="288"/>
    </row>
    <row r="204" s="218" customFormat="1" spans="2:4">
      <c r="B204" s="222"/>
      <c r="C204" s="287"/>
      <c r="D204" s="288"/>
    </row>
    <row r="205" s="218" customFormat="1" spans="2:4">
      <c r="B205" s="222"/>
      <c r="C205" s="287"/>
      <c r="D205" s="288"/>
    </row>
    <row r="206" s="218" customFormat="1" spans="2:4">
      <c r="B206" s="222"/>
      <c r="C206" s="287"/>
      <c r="D206" s="288"/>
    </row>
    <row r="207" s="218" customFormat="1" spans="2:4">
      <c r="B207" s="222"/>
      <c r="C207" s="287"/>
      <c r="D207" s="288"/>
    </row>
    <row r="208" s="218" customFormat="1" spans="2:4">
      <c r="B208" s="222"/>
      <c r="C208" s="287"/>
      <c r="D208" s="288"/>
    </row>
    <row r="209" s="218" customFormat="1" spans="2:4">
      <c r="B209" s="222"/>
      <c r="C209" s="287"/>
      <c r="D209" s="288"/>
    </row>
    <row r="210" s="218" customFormat="1" spans="2:4">
      <c r="B210" s="222"/>
      <c r="C210" s="287"/>
      <c r="D210" s="288"/>
    </row>
    <row r="211" s="218" customFormat="1" spans="2:4">
      <c r="B211" s="222"/>
      <c r="C211" s="287"/>
      <c r="D211" s="288"/>
    </row>
    <row r="212" s="218" customFormat="1" spans="2:4">
      <c r="B212" s="222"/>
      <c r="C212" s="287"/>
      <c r="D212" s="288"/>
    </row>
    <row r="213" s="218" customFormat="1" spans="2:4">
      <c r="B213" s="222"/>
      <c r="C213" s="287"/>
      <c r="D213" s="288"/>
    </row>
    <row r="214" s="218" customFormat="1" spans="2:4">
      <c r="B214" s="222"/>
      <c r="C214" s="287"/>
      <c r="D214" s="288"/>
    </row>
    <row r="215" s="218" customFormat="1" spans="2:4">
      <c r="B215" s="222"/>
      <c r="C215" s="287"/>
      <c r="D215" s="288"/>
    </row>
    <row r="216" s="218" customFormat="1" spans="2:4">
      <c r="B216" s="222"/>
      <c r="C216" s="287"/>
      <c r="D216" s="288"/>
    </row>
    <row r="217" s="218" customFormat="1" spans="2:4">
      <c r="B217" s="222"/>
      <c r="C217" s="287"/>
      <c r="D217" s="288"/>
    </row>
    <row r="218" s="218" customFormat="1" spans="2:4">
      <c r="B218" s="222"/>
      <c r="C218" s="287"/>
      <c r="D218" s="288"/>
    </row>
    <row r="219" s="218" customFormat="1" spans="2:4">
      <c r="B219" s="222"/>
      <c r="C219" s="287"/>
      <c r="D219" s="288"/>
    </row>
    <row r="220" s="218" customFormat="1" spans="2:4">
      <c r="B220" s="222"/>
      <c r="C220" s="287"/>
      <c r="D220" s="288"/>
    </row>
    <row r="221" s="218" customFormat="1" spans="2:4">
      <c r="B221" s="222"/>
      <c r="C221" s="287"/>
      <c r="D221" s="288"/>
    </row>
    <row r="222" s="218" customFormat="1" spans="2:4">
      <c r="B222" s="222"/>
      <c r="C222" s="287"/>
      <c r="D222" s="288"/>
    </row>
    <row r="223" s="218" customFormat="1" spans="2:4">
      <c r="B223" s="222"/>
      <c r="C223" s="287"/>
      <c r="D223" s="288"/>
    </row>
    <row r="224" s="218" customFormat="1" spans="2:4">
      <c r="B224" s="222"/>
      <c r="C224" s="287"/>
      <c r="D224" s="288"/>
    </row>
    <row r="225" s="218" customFormat="1" spans="2:4">
      <c r="B225" s="222"/>
      <c r="C225" s="287"/>
      <c r="D225" s="288"/>
    </row>
    <row r="226" s="218" customFormat="1" spans="2:4">
      <c r="B226" s="222"/>
      <c r="C226" s="287"/>
      <c r="D226" s="288"/>
    </row>
    <row r="227" s="218" customFormat="1" spans="2:4">
      <c r="B227" s="222"/>
      <c r="C227" s="287"/>
      <c r="D227" s="288"/>
    </row>
    <row r="228" s="218" customFormat="1" spans="2:4">
      <c r="B228" s="222"/>
      <c r="C228" s="287"/>
      <c r="D228" s="288"/>
    </row>
    <row r="229" s="218" customFormat="1" spans="2:4">
      <c r="B229" s="222"/>
      <c r="C229" s="287"/>
      <c r="D229" s="288"/>
    </row>
    <row r="230" s="218" customFormat="1" spans="2:4">
      <c r="B230" s="222"/>
      <c r="C230" s="287"/>
      <c r="D230" s="288"/>
    </row>
    <row r="231" s="218" customFormat="1" spans="2:4">
      <c r="B231" s="222"/>
      <c r="C231" s="287"/>
      <c r="D231" s="288"/>
    </row>
    <row r="232" s="218" customFormat="1" spans="2:4">
      <c r="B232" s="222"/>
      <c r="C232" s="287"/>
      <c r="D232" s="288"/>
    </row>
    <row r="233" s="218" customFormat="1" spans="2:4">
      <c r="B233" s="222"/>
      <c r="C233" s="287"/>
      <c r="D233" s="288"/>
    </row>
    <row r="234" s="218" customFormat="1" spans="2:4">
      <c r="B234" s="222"/>
      <c r="C234" s="287"/>
      <c r="D234" s="288"/>
    </row>
    <row r="235" s="218" customFormat="1" spans="2:4">
      <c r="B235" s="222"/>
      <c r="C235" s="287"/>
      <c r="D235" s="288"/>
    </row>
    <row r="236" s="218" customFormat="1" spans="2:4">
      <c r="B236" s="222"/>
      <c r="C236" s="287"/>
      <c r="D236" s="288"/>
    </row>
    <row r="237" s="218" customFormat="1" spans="2:4">
      <c r="B237" s="222"/>
      <c r="C237" s="287"/>
      <c r="D237" s="288"/>
    </row>
    <row r="238" s="218" customFormat="1" spans="2:4">
      <c r="B238" s="222"/>
      <c r="C238" s="287"/>
      <c r="D238" s="288"/>
    </row>
    <row r="239" s="218" customFormat="1" spans="2:4">
      <c r="B239" s="222"/>
      <c r="C239" s="287"/>
      <c r="D239" s="288"/>
    </row>
    <row r="240" s="218" customFormat="1" spans="2:4">
      <c r="B240" s="222"/>
      <c r="C240" s="287"/>
      <c r="D240" s="288"/>
    </row>
    <row r="241" s="218" customFormat="1" spans="2:4">
      <c r="B241" s="222"/>
      <c r="C241" s="287"/>
      <c r="D241" s="288"/>
    </row>
    <row r="242" s="218" customFormat="1" spans="2:4">
      <c r="B242" s="222"/>
      <c r="C242" s="287"/>
      <c r="D242" s="288"/>
    </row>
    <row r="243" s="218" customFormat="1" spans="2:4">
      <c r="B243" s="222"/>
      <c r="C243" s="287"/>
      <c r="D243" s="288"/>
    </row>
    <row r="244" s="218" customFormat="1" spans="2:4">
      <c r="B244" s="222"/>
      <c r="C244" s="287"/>
      <c r="D244" s="288"/>
    </row>
    <row r="245" s="218" customFormat="1" spans="2:4">
      <c r="B245" s="222"/>
      <c r="C245" s="287"/>
      <c r="D245" s="288"/>
    </row>
    <row r="246" s="218" customFormat="1" spans="2:4">
      <c r="B246" s="222"/>
      <c r="C246" s="287"/>
      <c r="D246" s="288"/>
    </row>
    <row r="247" s="218" customFormat="1" spans="2:4">
      <c r="B247" s="222"/>
      <c r="C247" s="287"/>
      <c r="D247" s="288"/>
    </row>
    <row r="248" s="218" customFormat="1" spans="2:4">
      <c r="B248" s="222"/>
      <c r="C248" s="287"/>
      <c r="D248" s="288"/>
    </row>
  </sheetData>
  <mergeCells count="2">
    <mergeCell ref="A2:D2"/>
    <mergeCell ref="A3:D3"/>
  </mergeCells>
  <printOptions horizontalCentered="1"/>
  <pageMargins left="0.393055555555556" right="0.393055555555556" top="0.0777777777777778" bottom="0.0777777777777778" header="0.196527777777778" footer="0.118055555555556"/>
  <pageSetup paperSize="9" orientation="portrait" horizontalDpi="600"/>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B5" sqref="B5:B6"/>
    </sheetView>
  </sheetViews>
  <sheetFormatPr defaultColWidth="10" defaultRowHeight="14.25" outlineLevelCol="1"/>
  <cols>
    <col min="1" max="1" width="52.447619047619" style="195" customWidth="1"/>
    <col min="2" max="2" width="24.6952380952381" style="200" customWidth="1"/>
    <col min="3" max="16382" width="10" style="195"/>
    <col min="16383" max="16384" width="10" style="1"/>
  </cols>
  <sheetData>
    <row r="1" s="194" customFormat="1" ht="18.75" customHeight="1" spans="1:2">
      <c r="A1" s="201" t="s">
        <v>1375</v>
      </c>
      <c r="B1" s="202"/>
    </row>
    <row r="2" s="195" customFormat="1" ht="31.5" customHeight="1" spans="1:2">
      <c r="A2" s="203" t="s">
        <v>1376</v>
      </c>
      <c r="B2" s="203"/>
    </row>
    <row r="3" s="196" customFormat="1" ht="29.25" customHeight="1" spans="1:2">
      <c r="A3" s="204" t="s">
        <v>285</v>
      </c>
      <c r="B3" s="204"/>
    </row>
    <row r="4" s="197" customFormat="1" ht="36" customHeight="1" spans="1:2">
      <c r="A4" s="205" t="s">
        <v>365</v>
      </c>
      <c r="B4" s="206" t="s">
        <v>453</v>
      </c>
    </row>
    <row r="5" s="198" customFormat="1" ht="36" customHeight="1" spans="1:2">
      <c r="A5" s="207" t="s">
        <v>1352</v>
      </c>
      <c r="B5" s="208">
        <f>SUM(B6:B11)</f>
        <v>912</v>
      </c>
    </row>
    <row r="6" s="199" customFormat="1" ht="36" customHeight="1" spans="1:2">
      <c r="A6" s="209" t="s">
        <v>1353</v>
      </c>
      <c r="B6" s="210">
        <v>912</v>
      </c>
    </row>
    <row r="7" s="199" customFormat="1" ht="36" customHeight="1" spans="1:2">
      <c r="A7" s="209" t="s">
        <v>1354</v>
      </c>
      <c r="B7" s="211"/>
    </row>
    <row r="8" s="199" customFormat="1" ht="36" customHeight="1" spans="1:2">
      <c r="A8" s="209" t="s">
        <v>1355</v>
      </c>
      <c r="B8" s="210"/>
    </row>
    <row r="9" s="199" customFormat="1" ht="36" customHeight="1" spans="1:2">
      <c r="A9" s="209" t="s">
        <v>1356</v>
      </c>
      <c r="B9" s="210"/>
    </row>
    <row r="10" s="199" customFormat="1" ht="36" customHeight="1" spans="1:2">
      <c r="A10" s="209" t="s">
        <v>1357</v>
      </c>
      <c r="B10" s="210"/>
    </row>
    <row r="11" s="199" customFormat="1" ht="36" customHeight="1" spans="1:2">
      <c r="A11" s="209" t="s">
        <v>1358</v>
      </c>
      <c r="B11" s="210"/>
    </row>
    <row r="12" ht="31" customHeight="1" spans="1:2">
      <c r="A12" s="212" t="s">
        <v>1371</v>
      </c>
    </row>
  </sheetData>
  <mergeCells count="2">
    <mergeCell ref="A2:B2"/>
    <mergeCell ref="A3:B3"/>
  </mergeCells>
  <printOptions horizontalCentered="1"/>
  <pageMargins left="0.393055555555556" right="0.393055555555556" top="0.393055555555556" bottom="0.393055555555556" header="0.5" footer="0.5"/>
  <pageSetup paperSize="9" orientation="portrait" horizontalDpi="600"/>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6"/>
  <sheetViews>
    <sheetView workbookViewId="0">
      <pane ySplit="4" topLeftCell="A5" activePane="bottomLeft" state="frozen"/>
      <selection/>
      <selection pane="bottomLeft" activeCell="B5" sqref="B5:D41"/>
    </sheetView>
  </sheetViews>
  <sheetFormatPr defaultColWidth="10" defaultRowHeight="14.25" outlineLevelCol="3"/>
  <cols>
    <col min="1" max="1" width="44.7142857142857" style="255" customWidth="1"/>
    <col min="2" max="2" width="16.1428571428571" style="200" customWidth="1"/>
    <col min="3" max="3" width="16.1428571428571" style="259" customWidth="1"/>
    <col min="4" max="4" width="16.1428571428571" style="260" customWidth="1"/>
    <col min="5" max="16378" width="10" style="255"/>
    <col min="16379" max="16382" width="10" style="261"/>
  </cols>
  <sheetData>
    <row r="1" s="194" customFormat="1" ht="20.25" customHeight="1" spans="1:4">
      <c r="A1" s="223" t="s">
        <v>1377</v>
      </c>
      <c r="B1" s="202"/>
      <c r="C1" s="262"/>
      <c r="D1" s="263"/>
    </row>
    <row r="2" s="255" customFormat="1" ht="25.5" customHeight="1" spans="1:4">
      <c r="A2" s="264" t="s">
        <v>1378</v>
      </c>
      <c r="B2" s="264"/>
      <c r="C2" s="264"/>
      <c r="D2" s="265"/>
    </row>
    <row r="3" s="196" customFormat="1" ht="21.95" customHeight="1" spans="1:4">
      <c r="A3" s="226" t="s">
        <v>285</v>
      </c>
      <c r="B3" s="226"/>
      <c r="C3" s="226"/>
      <c r="D3" s="266"/>
    </row>
    <row r="4" s="256" customFormat="1" ht="33.95" customHeight="1" spans="1:4">
      <c r="A4" s="267" t="s">
        <v>1370</v>
      </c>
      <c r="B4" s="227" t="s">
        <v>290</v>
      </c>
      <c r="C4" s="228" t="s">
        <v>453</v>
      </c>
      <c r="D4" s="268" t="s">
        <v>454</v>
      </c>
    </row>
    <row r="5" s="257" customFormat="1" ht="18" customHeight="1" spans="1:4">
      <c r="A5" s="269" t="s">
        <v>1304</v>
      </c>
      <c r="B5" s="238">
        <f>SUM(B6:B10)</f>
        <v>76226.84</v>
      </c>
      <c r="C5" s="238">
        <f>SUM(C6:C10)</f>
        <v>82825.69</v>
      </c>
      <c r="D5" s="231">
        <f t="shared" ref="D5:D10" si="0">(C5-B5)/B5</f>
        <v>0.086568589226577</v>
      </c>
    </row>
    <row r="6" s="255" customFormat="1" ht="18" customHeight="1" spans="1:4">
      <c r="A6" s="270" t="s">
        <v>1305</v>
      </c>
      <c r="B6" s="271">
        <v>35076</v>
      </c>
      <c r="C6" s="272">
        <v>33618.99</v>
      </c>
      <c r="D6" s="235">
        <f t="shared" si="0"/>
        <v>-0.0415386589120767</v>
      </c>
    </row>
    <row r="7" s="255" customFormat="1" ht="18" customHeight="1" spans="1:4">
      <c r="A7" s="270" t="s">
        <v>1306</v>
      </c>
      <c r="B7" s="271">
        <v>3.84</v>
      </c>
      <c r="C7" s="271">
        <v>6.7</v>
      </c>
      <c r="D7" s="235">
        <f t="shared" si="0"/>
        <v>0.744791666666667</v>
      </c>
    </row>
    <row r="8" s="255" customFormat="1" ht="18" customHeight="1" spans="1:4">
      <c r="A8" s="270" t="s">
        <v>1307</v>
      </c>
      <c r="B8" s="271">
        <v>37120</v>
      </c>
      <c r="C8" s="273">
        <v>48550</v>
      </c>
      <c r="D8" s="235">
        <f t="shared" si="0"/>
        <v>0.30792025862069</v>
      </c>
    </row>
    <row r="9" s="255" customFormat="1" ht="18" customHeight="1" spans="1:4">
      <c r="A9" s="270" t="s">
        <v>317</v>
      </c>
      <c r="B9" s="271">
        <v>3227</v>
      </c>
      <c r="C9" s="242">
        <v>50</v>
      </c>
      <c r="D9" s="235">
        <f t="shared" si="0"/>
        <v>-0.984505732878835</v>
      </c>
    </row>
    <row r="10" s="255" customFormat="1" ht="18" customHeight="1" spans="1:4">
      <c r="A10" s="270" t="s">
        <v>1308</v>
      </c>
      <c r="B10" s="271">
        <v>800</v>
      </c>
      <c r="C10" s="242">
        <v>600</v>
      </c>
      <c r="D10" s="235">
        <f t="shared" si="0"/>
        <v>-0.25</v>
      </c>
    </row>
    <row r="11" s="257" customFormat="1" ht="18" customHeight="1" spans="1:4">
      <c r="A11" s="269" t="s">
        <v>1309</v>
      </c>
      <c r="B11" s="274">
        <f>SUM(B12:B17)</f>
        <v>0</v>
      </c>
      <c r="C11" s="274">
        <f>SUM(C12:C17)</f>
        <v>0</v>
      </c>
      <c r="D11" s="231">
        <v>0</v>
      </c>
    </row>
    <row r="12" s="255" customFormat="1" ht="18" customHeight="1" spans="1:4">
      <c r="A12" s="270" t="s">
        <v>1305</v>
      </c>
      <c r="B12" s="239"/>
      <c r="C12" s="239"/>
      <c r="D12" s="235"/>
    </row>
    <row r="13" s="255" customFormat="1" ht="18" customHeight="1" spans="1:4">
      <c r="A13" s="270" t="s">
        <v>1306</v>
      </c>
      <c r="B13" s="241"/>
      <c r="C13" s="275"/>
      <c r="D13" s="235"/>
    </row>
    <row r="14" s="255" customFormat="1" ht="18" customHeight="1" spans="1:4">
      <c r="A14" s="276" t="s">
        <v>1307</v>
      </c>
      <c r="B14" s="277"/>
      <c r="C14" s="277"/>
      <c r="D14" s="235"/>
    </row>
    <row r="15" s="255" customFormat="1" ht="18" customHeight="1" spans="1:4">
      <c r="A15" s="270" t="s">
        <v>1310</v>
      </c>
      <c r="B15" s="241"/>
      <c r="C15" s="275"/>
      <c r="D15" s="235"/>
    </row>
    <row r="16" s="255" customFormat="1" ht="18" customHeight="1" spans="1:4">
      <c r="A16" s="270" t="s">
        <v>317</v>
      </c>
      <c r="B16" s="241"/>
      <c r="C16" s="275"/>
      <c r="D16" s="235"/>
    </row>
    <row r="17" s="255" customFormat="1" ht="18" customHeight="1" spans="1:4">
      <c r="A17" s="270" t="s">
        <v>1308</v>
      </c>
      <c r="B17" s="241"/>
      <c r="C17" s="275"/>
      <c r="D17" s="235"/>
    </row>
    <row r="18" s="257" customFormat="1" ht="18" customHeight="1" spans="1:4">
      <c r="A18" s="269" t="s">
        <v>1311</v>
      </c>
      <c r="B18" s="278">
        <f>SUM(B19:B23)</f>
        <v>0</v>
      </c>
      <c r="C18" s="278">
        <f>SUM(C19:C23)</f>
        <v>0</v>
      </c>
      <c r="D18" s="231">
        <v>0</v>
      </c>
    </row>
    <row r="19" s="255" customFormat="1" ht="18" customHeight="1" spans="1:4">
      <c r="A19" s="270" t="s">
        <v>1305</v>
      </c>
      <c r="B19" s="279"/>
      <c r="C19" s="280"/>
      <c r="D19" s="235"/>
    </row>
    <row r="20" s="255" customFormat="1" ht="18" customHeight="1" spans="1:4">
      <c r="A20" s="270" t="s">
        <v>1306</v>
      </c>
      <c r="B20" s="279"/>
      <c r="C20" s="280"/>
      <c r="D20" s="235"/>
    </row>
    <row r="21" s="255" customFormat="1" ht="18" customHeight="1" spans="1:4">
      <c r="A21" s="270" t="s">
        <v>1307</v>
      </c>
      <c r="B21" s="242"/>
      <c r="C21" s="242"/>
      <c r="D21" s="235"/>
    </row>
    <row r="22" s="255" customFormat="1" ht="18" customHeight="1" spans="1:4">
      <c r="A22" s="270" t="s">
        <v>317</v>
      </c>
      <c r="B22" s="242"/>
      <c r="C22" s="242"/>
      <c r="D22" s="235"/>
    </row>
    <row r="23" s="258" customFormat="1" ht="18" customHeight="1" spans="1:4">
      <c r="A23" s="270" t="s">
        <v>1308</v>
      </c>
      <c r="B23" s="242"/>
      <c r="C23" s="242"/>
      <c r="D23" s="235"/>
    </row>
    <row r="24" s="257" customFormat="1" ht="18" customHeight="1" spans="1:4">
      <c r="A24" s="269" t="s">
        <v>1312</v>
      </c>
      <c r="B24" s="278">
        <f>SUM(B25:B28)</f>
        <v>0</v>
      </c>
      <c r="C24" s="278">
        <f>SUM(C25:C28)</f>
        <v>0</v>
      </c>
      <c r="D24" s="231">
        <v>0</v>
      </c>
    </row>
    <row r="25" s="255" customFormat="1" ht="18" customHeight="1" spans="1:4">
      <c r="A25" s="270" t="s">
        <v>1305</v>
      </c>
      <c r="B25" s="241"/>
      <c r="C25" s="241"/>
      <c r="D25" s="235"/>
    </row>
    <row r="26" s="255" customFormat="1" ht="18" customHeight="1" spans="1:4">
      <c r="A26" s="270" t="s">
        <v>1306</v>
      </c>
      <c r="B26" s="241"/>
      <c r="C26" s="241"/>
      <c r="D26" s="235"/>
    </row>
    <row r="27" s="255" customFormat="1" ht="18" customHeight="1" spans="1:4">
      <c r="A27" s="270" t="s">
        <v>1307</v>
      </c>
      <c r="B27" s="241"/>
      <c r="C27" s="241"/>
      <c r="D27" s="235"/>
    </row>
    <row r="28" s="255" customFormat="1" ht="18" customHeight="1" spans="1:4">
      <c r="A28" s="270" t="s">
        <v>317</v>
      </c>
      <c r="B28" s="242"/>
      <c r="C28" s="242"/>
      <c r="D28" s="235"/>
    </row>
    <row r="29" s="257" customFormat="1" ht="18" customHeight="1" spans="1:4">
      <c r="A29" s="269" t="s">
        <v>1313</v>
      </c>
      <c r="B29" s="278">
        <f>SUM(B30:B32)</f>
        <v>0</v>
      </c>
      <c r="C29" s="278">
        <f>SUM(C30:C32)</f>
        <v>0</v>
      </c>
      <c r="D29" s="231">
        <v>0</v>
      </c>
    </row>
    <row r="30" s="255" customFormat="1" ht="18" customHeight="1" spans="1:4">
      <c r="A30" s="270" t="s">
        <v>1305</v>
      </c>
      <c r="B30" s="241"/>
      <c r="C30" s="241"/>
      <c r="D30" s="235"/>
    </row>
    <row r="31" s="255" customFormat="1" ht="18" customHeight="1" spans="1:4">
      <c r="A31" s="270" t="s">
        <v>1306</v>
      </c>
      <c r="B31" s="241"/>
      <c r="C31" s="241"/>
      <c r="D31" s="235"/>
    </row>
    <row r="32" s="255" customFormat="1" ht="18" customHeight="1" spans="1:4">
      <c r="A32" s="270" t="s">
        <v>317</v>
      </c>
      <c r="B32" s="241"/>
      <c r="C32" s="241"/>
      <c r="D32" s="235"/>
    </row>
    <row r="33" s="257" customFormat="1" ht="18" customHeight="1" spans="1:4">
      <c r="A33" s="281" t="s">
        <v>1314</v>
      </c>
      <c r="B33" s="278">
        <f>SUM(B34:B38)</f>
        <v>0</v>
      </c>
      <c r="C33" s="278">
        <f>SUM(C34:C38)</f>
        <v>0</v>
      </c>
      <c r="D33" s="231">
        <v>0</v>
      </c>
    </row>
    <row r="34" s="255" customFormat="1" ht="18" customHeight="1" spans="1:4">
      <c r="A34" s="282" t="s">
        <v>1305</v>
      </c>
      <c r="B34" s="241"/>
      <c r="C34" s="241"/>
      <c r="D34" s="235"/>
    </row>
    <row r="35" s="255" customFormat="1" ht="18" customHeight="1" spans="1:4">
      <c r="A35" s="282" t="s">
        <v>1306</v>
      </c>
      <c r="B35" s="241"/>
      <c r="C35" s="241"/>
      <c r="D35" s="235"/>
    </row>
    <row r="36" s="255" customFormat="1" ht="18" customHeight="1" spans="1:4">
      <c r="A36" s="270" t="s">
        <v>317</v>
      </c>
      <c r="B36" s="241"/>
      <c r="C36" s="241"/>
      <c r="D36" s="235"/>
    </row>
    <row r="37" s="255" customFormat="1" ht="18" customHeight="1" spans="1:4">
      <c r="A37" s="270" t="s">
        <v>1308</v>
      </c>
      <c r="B37" s="241"/>
      <c r="C37" s="241"/>
      <c r="D37" s="235"/>
    </row>
    <row r="38" s="255" customFormat="1" ht="18" customHeight="1" spans="1:4">
      <c r="A38" s="270" t="s">
        <v>1116</v>
      </c>
      <c r="B38" s="241"/>
      <c r="C38" s="241"/>
      <c r="D38" s="235"/>
    </row>
    <row r="39" s="255" customFormat="1" ht="18" customHeight="1" spans="1:4">
      <c r="A39" s="283" t="s">
        <v>1315</v>
      </c>
      <c r="B39" s="253">
        <f>B33+B29+B24+B18+B11+B5</f>
        <v>76226.84</v>
      </c>
      <c r="C39" s="253">
        <f>C33+C29+C24+C18+C11+C5</f>
        <v>82825.69</v>
      </c>
      <c r="D39" s="231">
        <f>(C39-B39)/B39</f>
        <v>0.086568589226577</v>
      </c>
    </row>
    <row r="40" s="255" customFormat="1" ht="18" customHeight="1" spans="1:4">
      <c r="A40" s="250" t="s">
        <v>1316</v>
      </c>
      <c r="B40" s="284">
        <v>657.62</v>
      </c>
      <c r="C40" s="284">
        <v>665</v>
      </c>
      <c r="D40" s="285"/>
    </row>
    <row r="41" s="255" customFormat="1" ht="18" customHeight="1" spans="1:4">
      <c r="A41" s="252" t="s">
        <v>327</v>
      </c>
      <c r="B41" s="253">
        <f>B39+B40</f>
        <v>76884.46</v>
      </c>
      <c r="C41" s="253">
        <f>C39+C40</f>
        <v>83490.69</v>
      </c>
      <c r="D41" s="286"/>
    </row>
    <row r="42" s="255" customFormat="1" ht="27.95" customHeight="1" spans="1:4">
      <c r="A42" s="212" t="s">
        <v>1371</v>
      </c>
      <c r="B42" s="200"/>
      <c r="C42" s="259"/>
      <c r="D42" s="260"/>
    </row>
    <row r="43" s="255" customFormat="1" spans="1:4">
      <c r="B43" s="200"/>
      <c r="C43" s="259"/>
      <c r="D43" s="260"/>
    </row>
    <row r="44" s="255" customFormat="1" spans="1:4">
      <c r="B44" s="200"/>
      <c r="C44" s="259"/>
      <c r="D44" s="260"/>
    </row>
    <row r="45" s="255" customFormat="1" spans="1:4">
      <c r="B45" s="200"/>
      <c r="C45" s="259"/>
      <c r="D45" s="260"/>
    </row>
    <row r="46" s="255" customFormat="1" spans="1:4">
      <c r="B46" s="200"/>
      <c r="C46" s="259"/>
      <c r="D46" s="260"/>
    </row>
    <row r="47" s="255" customFormat="1" spans="1:4">
      <c r="B47" s="200"/>
      <c r="C47" s="259"/>
      <c r="D47" s="260"/>
    </row>
    <row r="48" s="255" customFormat="1" spans="1:4">
      <c r="B48" s="200"/>
      <c r="C48" s="259"/>
      <c r="D48" s="260"/>
    </row>
    <row r="49" s="255" customFormat="1" spans="2:4">
      <c r="B49" s="200"/>
      <c r="C49" s="259"/>
      <c r="D49" s="260"/>
    </row>
    <row r="50" s="255" customFormat="1" spans="2:4">
      <c r="B50" s="200"/>
      <c r="C50" s="259"/>
      <c r="D50" s="260"/>
    </row>
    <row r="51" s="255" customFormat="1" spans="2:4">
      <c r="B51" s="200"/>
      <c r="C51" s="259"/>
      <c r="D51" s="260"/>
    </row>
    <row r="52" s="255" customFormat="1" spans="2:4">
      <c r="B52" s="200"/>
      <c r="C52" s="259"/>
      <c r="D52" s="260"/>
    </row>
    <row r="53" s="255" customFormat="1" spans="2:4">
      <c r="B53" s="200"/>
      <c r="C53" s="259"/>
      <c r="D53" s="260"/>
    </row>
    <row r="54" s="255" customFormat="1" spans="2:4">
      <c r="B54" s="200"/>
      <c r="C54" s="259"/>
      <c r="D54" s="260"/>
    </row>
    <row r="55" s="255" customFormat="1" spans="2:4">
      <c r="B55" s="200"/>
      <c r="C55" s="259"/>
      <c r="D55" s="260"/>
    </row>
    <row r="56" s="255" customFormat="1" spans="2:4">
      <c r="B56" s="200"/>
      <c r="C56" s="259"/>
      <c r="D56" s="260"/>
    </row>
    <row r="57" s="255" customFormat="1" spans="2:4">
      <c r="B57" s="200"/>
      <c r="C57" s="259"/>
      <c r="D57" s="260"/>
    </row>
    <row r="58" s="255" customFormat="1" spans="2:4">
      <c r="B58" s="200"/>
      <c r="C58" s="259"/>
      <c r="D58" s="260"/>
    </row>
    <row r="59" s="255" customFormat="1" spans="2:4">
      <c r="B59" s="200"/>
      <c r="C59" s="259"/>
      <c r="D59" s="260"/>
    </row>
    <row r="60" s="255" customFormat="1" spans="2:4">
      <c r="B60" s="200"/>
      <c r="C60" s="259"/>
      <c r="D60" s="260"/>
    </row>
    <row r="61" s="255" customFormat="1" spans="2:4">
      <c r="B61" s="200"/>
      <c r="C61" s="259"/>
      <c r="D61" s="260"/>
    </row>
    <row r="62" s="255" customFormat="1" spans="2:4">
      <c r="B62" s="200"/>
      <c r="C62" s="259"/>
      <c r="D62" s="260"/>
    </row>
    <row r="63" s="255" customFormat="1" spans="2:4">
      <c r="B63" s="200"/>
      <c r="C63" s="259"/>
      <c r="D63" s="260"/>
    </row>
    <row r="64" s="255" customFormat="1" spans="2:4">
      <c r="B64" s="200"/>
      <c r="C64" s="259"/>
      <c r="D64" s="260"/>
    </row>
    <row r="65" s="255" customFormat="1" spans="2:4">
      <c r="B65" s="200"/>
      <c r="C65" s="259"/>
      <c r="D65" s="260"/>
    </row>
    <row r="66" s="255" customFormat="1" spans="2:4">
      <c r="B66" s="200"/>
      <c r="C66" s="259"/>
      <c r="D66" s="260"/>
    </row>
    <row r="67" s="255" customFormat="1" spans="2:4">
      <c r="B67" s="200"/>
      <c r="C67" s="259"/>
      <c r="D67" s="260"/>
    </row>
    <row r="68" s="255" customFormat="1" spans="2:4">
      <c r="B68" s="200"/>
      <c r="C68" s="259"/>
      <c r="D68" s="260"/>
    </row>
    <row r="69" s="255" customFormat="1" spans="2:4">
      <c r="B69" s="200"/>
      <c r="C69" s="259"/>
      <c r="D69" s="260"/>
    </row>
    <row r="70" s="255" customFormat="1" spans="2:4">
      <c r="B70" s="200"/>
      <c r="C70" s="259"/>
      <c r="D70" s="260"/>
    </row>
    <row r="71" s="255" customFormat="1" spans="2:4">
      <c r="B71" s="200"/>
      <c r="C71" s="259"/>
      <c r="D71" s="260"/>
    </row>
    <row r="72" s="255" customFormat="1" spans="2:4">
      <c r="B72" s="200"/>
      <c r="C72" s="259"/>
      <c r="D72" s="260"/>
    </row>
    <row r="73" s="255" customFormat="1" spans="2:4">
      <c r="B73" s="200"/>
      <c r="C73" s="259"/>
      <c r="D73" s="260"/>
    </row>
    <row r="74" s="255" customFormat="1" spans="2:4">
      <c r="B74" s="200"/>
      <c r="C74" s="259"/>
      <c r="D74" s="260"/>
    </row>
    <row r="75" s="255" customFormat="1" spans="2:4">
      <c r="B75" s="200"/>
      <c r="C75" s="259"/>
      <c r="D75" s="260"/>
    </row>
    <row r="76" s="255" customFormat="1" spans="2:4">
      <c r="B76" s="200"/>
      <c r="C76" s="259"/>
      <c r="D76" s="260"/>
    </row>
    <row r="77" s="255" customFormat="1" spans="2:4">
      <c r="B77" s="200"/>
      <c r="C77" s="259"/>
      <c r="D77" s="260"/>
    </row>
    <row r="78" s="255" customFormat="1" spans="2:4">
      <c r="B78" s="200"/>
      <c r="C78" s="259"/>
      <c r="D78" s="260"/>
    </row>
    <row r="79" s="255" customFormat="1" spans="2:4">
      <c r="B79" s="200"/>
      <c r="C79" s="259"/>
      <c r="D79" s="260"/>
    </row>
    <row r="80" s="255" customFormat="1" spans="2:4">
      <c r="B80" s="200"/>
      <c r="C80" s="259"/>
      <c r="D80" s="260"/>
    </row>
    <row r="81" s="255" customFormat="1" spans="2:4">
      <c r="B81" s="200"/>
      <c r="C81" s="259"/>
      <c r="D81" s="260"/>
    </row>
    <row r="82" s="255" customFormat="1" spans="2:4">
      <c r="B82" s="200"/>
      <c r="C82" s="259"/>
      <c r="D82" s="260"/>
    </row>
    <row r="83" s="255" customFormat="1" spans="2:4">
      <c r="B83" s="200"/>
      <c r="C83" s="259"/>
      <c r="D83" s="260"/>
    </row>
    <row r="84" s="255" customFormat="1" spans="2:4">
      <c r="B84" s="200"/>
      <c r="C84" s="259"/>
      <c r="D84" s="260"/>
    </row>
    <row r="85" s="255" customFormat="1" spans="2:4">
      <c r="B85" s="200"/>
      <c r="C85" s="259"/>
      <c r="D85" s="260"/>
    </row>
    <row r="86" s="255" customFormat="1" spans="2:4">
      <c r="B86" s="200"/>
      <c r="C86" s="259"/>
      <c r="D86" s="260"/>
    </row>
    <row r="87" s="255" customFormat="1" spans="2:4">
      <c r="B87" s="200"/>
      <c r="C87" s="259"/>
      <c r="D87" s="260"/>
    </row>
    <row r="88" s="255" customFormat="1" spans="2:4">
      <c r="B88" s="200"/>
      <c r="C88" s="259"/>
      <c r="D88" s="260"/>
    </row>
    <row r="89" s="255" customFormat="1" spans="2:4">
      <c r="B89" s="200"/>
      <c r="C89" s="259"/>
      <c r="D89" s="260"/>
    </row>
    <row r="90" s="255" customFormat="1" spans="2:4">
      <c r="B90" s="200"/>
      <c r="C90" s="259"/>
      <c r="D90" s="260"/>
    </row>
    <row r="91" s="255" customFormat="1" spans="2:4">
      <c r="B91" s="200"/>
      <c r="C91" s="259"/>
      <c r="D91" s="260"/>
    </row>
    <row r="92" s="255" customFormat="1" spans="2:4">
      <c r="B92" s="200"/>
      <c r="C92" s="259"/>
      <c r="D92" s="260"/>
    </row>
    <row r="93" s="255" customFormat="1" spans="2:4">
      <c r="B93" s="200"/>
      <c r="C93" s="259"/>
      <c r="D93" s="260"/>
    </row>
    <row r="94" s="255" customFormat="1" spans="2:4">
      <c r="B94" s="200"/>
      <c r="C94" s="259"/>
      <c r="D94" s="260"/>
    </row>
    <row r="95" s="255" customFormat="1" spans="2:4">
      <c r="B95" s="200"/>
      <c r="C95" s="259"/>
      <c r="D95" s="260"/>
    </row>
    <row r="96" s="255" customFormat="1" spans="2:4">
      <c r="B96" s="200"/>
      <c r="C96" s="259"/>
      <c r="D96" s="260"/>
    </row>
    <row r="97" s="255" customFormat="1" spans="2:4">
      <c r="B97" s="200"/>
      <c r="C97" s="259"/>
      <c r="D97" s="260"/>
    </row>
    <row r="98" s="255" customFormat="1" spans="2:4">
      <c r="B98" s="200"/>
      <c r="C98" s="259"/>
      <c r="D98" s="260"/>
    </row>
    <row r="99" s="255" customFormat="1" spans="2:4">
      <c r="B99" s="200"/>
      <c r="C99" s="259"/>
      <c r="D99" s="260"/>
    </row>
    <row r="100" s="255" customFormat="1" spans="2:4">
      <c r="B100" s="200"/>
      <c r="C100" s="259"/>
      <c r="D100" s="260"/>
    </row>
    <row r="101" s="255" customFormat="1" spans="2:4">
      <c r="B101" s="200"/>
      <c r="C101" s="259"/>
      <c r="D101" s="260"/>
    </row>
    <row r="102" s="255" customFormat="1" spans="2:4">
      <c r="B102" s="200"/>
      <c r="C102" s="259"/>
      <c r="D102" s="260"/>
    </row>
    <row r="103" s="255" customFormat="1" spans="2:4">
      <c r="B103" s="200"/>
      <c r="C103" s="259"/>
      <c r="D103" s="260"/>
    </row>
    <row r="104" s="255" customFormat="1" spans="2:4">
      <c r="B104" s="200"/>
      <c r="C104" s="259"/>
      <c r="D104" s="260"/>
    </row>
    <row r="105" s="255" customFormat="1" spans="2:4">
      <c r="B105" s="200"/>
      <c r="C105" s="259"/>
      <c r="D105" s="260"/>
    </row>
    <row r="106" s="255" customFormat="1" spans="2:4">
      <c r="B106" s="200"/>
      <c r="C106" s="259"/>
      <c r="D106" s="260"/>
    </row>
    <row r="107" s="255" customFormat="1" spans="2:4">
      <c r="B107" s="200"/>
      <c r="C107" s="259"/>
      <c r="D107" s="260"/>
    </row>
    <row r="108" s="255" customFormat="1" spans="2:4">
      <c r="B108" s="200"/>
      <c r="C108" s="259"/>
      <c r="D108" s="260"/>
    </row>
    <row r="109" s="255" customFormat="1" spans="2:4">
      <c r="B109" s="200"/>
      <c r="C109" s="259"/>
      <c r="D109" s="260"/>
    </row>
    <row r="110" s="255" customFormat="1" spans="2:4">
      <c r="B110" s="200"/>
      <c r="C110" s="259"/>
      <c r="D110" s="260"/>
    </row>
    <row r="111" s="255" customFormat="1" spans="2:4">
      <c r="B111" s="200"/>
      <c r="C111" s="259"/>
      <c r="D111" s="260"/>
    </row>
    <row r="112" s="255" customFormat="1" spans="2:4">
      <c r="B112" s="200"/>
      <c r="C112" s="259"/>
      <c r="D112" s="260"/>
    </row>
    <row r="113" s="255" customFormat="1" spans="2:4">
      <c r="B113" s="200"/>
      <c r="C113" s="259"/>
      <c r="D113" s="260"/>
    </row>
    <row r="114" s="255" customFormat="1" spans="2:4">
      <c r="B114" s="200"/>
      <c r="C114" s="259"/>
      <c r="D114" s="260"/>
    </row>
    <row r="115" s="255" customFormat="1" spans="2:4">
      <c r="B115" s="200"/>
      <c r="C115" s="259"/>
      <c r="D115" s="260"/>
    </row>
    <row r="116" s="255" customFormat="1" spans="2:4">
      <c r="B116" s="200"/>
      <c r="C116" s="259"/>
      <c r="D116" s="260"/>
    </row>
    <row r="117" s="255" customFormat="1" spans="2:4">
      <c r="B117" s="200"/>
      <c r="C117" s="259"/>
      <c r="D117" s="260"/>
    </row>
    <row r="118" s="255" customFormat="1" spans="2:4">
      <c r="B118" s="200"/>
      <c r="C118" s="259"/>
      <c r="D118" s="260"/>
    </row>
    <row r="119" s="255" customFormat="1" spans="2:4">
      <c r="B119" s="200"/>
      <c r="C119" s="259"/>
      <c r="D119" s="260"/>
    </row>
    <row r="120" s="255" customFormat="1" spans="2:4">
      <c r="B120" s="200"/>
      <c r="C120" s="259"/>
      <c r="D120" s="260"/>
    </row>
    <row r="121" s="255" customFormat="1" spans="2:4">
      <c r="B121" s="200"/>
      <c r="C121" s="259"/>
      <c r="D121" s="260"/>
    </row>
    <row r="122" s="255" customFormat="1" spans="2:4">
      <c r="B122" s="200"/>
      <c r="C122" s="259"/>
      <c r="D122" s="260"/>
    </row>
    <row r="123" s="255" customFormat="1" spans="2:4">
      <c r="B123" s="200"/>
      <c r="C123" s="259"/>
      <c r="D123" s="260"/>
    </row>
    <row r="124" s="255" customFormat="1" spans="2:4">
      <c r="B124" s="200"/>
      <c r="C124" s="259"/>
      <c r="D124" s="260"/>
    </row>
    <row r="125" s="255" customFormat="1" spans="2:4">
      <c r="B125" s="200"/>
      <c r="C125" s="259"/>
      <c r="D125" s="260"/>
    </row>
    <row r="126" s="255" customFormat="1" spans="2:4">
      <c r="B126" s="200"/>
      <c r="C126" s="259"/>
      <c r="D126" s="260"/>
    </row>
    <row r="127" s="255" customFormat="1" spans="2:4">
      <c r="B127" s="200"/>
      <c r="C127" s="259"/>
      <c r="D127" s="260"/>
    </row>
    <row r="128" s="255" customFormat="1" spans="2:4">
      <c r="B128" s="200"/>
      <c r="C128" s="259"/>
      <c r="D128" s="260"/>
    </row>
    <row r="129" s="255" customFormat="1" spans="2:4">
      <c r="B129" s="200"/>
      <c r="C129" s="259"/>
      <c r="D129" s="260"/>
    </row>
    <row r="130" s="255" customFormat="1" spans="2:4">
      <c r="B130" s="200"/>
      <c r="C130" s="259"/>
      <c r="D130" s="260"/>
    </row>
    <row r="131" s="255" customFormat="1" spans="2:4">
      <c r="B131" s="200"/>
      <c r="C131" s="259"/>
      <c r="D131" s="260"/>
    </row>
    <row r="132" s="255" customFormat="1" spans="2:4">
      <c r="B132" s="200"/>
      <c r="C132" s="259"/>
      <c r="D132" s="260"/>
    </row>
    <row r="133" s="255" customFormat="1" spans="2:4">
      <c r="B133" s="200"/>
      <c r="C133" s="259"/>
      <c r="D133" s="260"/>
    </row>
    <row r="134" s="255" customFormat="1" spans="2:4">
      <c r="B134" s="200"/>
      <c r="C134" s="259"/>
      <c r="D134" s="260"/>
    </row>
    <row r="135" s="255" customFormat="1" spans="2:4">
      <c r="B135" s="200"/>
      <c r="C135" s="259"/>
      <c r="D135" s="260"/>
    </row>
    <row r="136" s="255" customFormat="1" spans="2:4">
      <c r="B136" s="200"/>
      <c r="C136" s="259"/>
      <c r="D136" s="260"/>
    </row>
    <row r="137" s="255" customFormat="1" spans="2:4">
      <c r="B137" s="200"/>
      <c r="C137" s="259"/>
      <c r="D137" s="260"/>
    </row>
    <row r="138" s="255" customFormat="1" spans="2:4">
      <c r="B138" s="200"/>
      <c r="C138" s="259"/>
      <c r="D138" s="260"/>
    </row>
    <row r="139" s="255" customFormat="1" spans="2:4">
      <c r="B139" s="200"/>
      <c r="C139" s="259"/>
      <c r="D139" s="260"/>
    </row>
    <row r="140" s="255" customFormat="1" spans="2:4">
      <c r="B140" s="200"/>
      <c r="C140" s="259"/>
      <c r="D140" s="260"/>
    </row>
    <row r="141" s="255" customFormat="1" spans="2:4">
      <c r="B141" s="200"/>
      <c r="C141" s="259"/>
      <c r="D141" s="260"/>
    </row>
    <row r="142" s="255" customFormat="1" spans="2:4">
      <c r="B142" s="200"/>
      <c r="C142" s="259"/>
      <c r="D142" s="260"/>
    </row>
    <row r="143" s="255" customFormat="1" spans="2:4">
      <c r="B143" s="200"/>
      <c r="C143" s="259"/>
      <c r="D143" s="260"/>
    </row>
    <row r="144" s="255" customFormat="1" spans="2:4">
      <c r="B144" s="200"/>
      <c r="C144" s="259"/>
      <c r="D144" s="260"/>
    </row>
    <row r="145" s="255" customFormat="1" spans="2:4">
      <c r="B145" s="200"/>
      <c r="C145" s="259"/>
      <c r="D145" s="260"/>
    </row>
    <row r="146" s="255" customFormat="1" spans="2:4">
      <c r="B146" s="200"/>
      <c r="C146" s="259"/>
      <c r="D146" s="260"/>
    </row>
    <row r="147" s="255" customFormat="1" spans="2:4">
      <c r="B147" s="200"/>
      <c r="C147" s="259"/>
      <c r="D147" s="260"/>
    </row>
    <row r="148" s="255" customFormat="1" spans="2:4">
      <c r="B148" s="200"/>
      <c r="C148" s="259"/>
      <c r="D148" s="260"/>
    </row>
    <row r="149" s="255" customFormat="1" spans="2:4">
      <c r="B149" s="200"/>
      <c r="C149" s="259"/>
      <c r="D149" s="260"/>
    </row>
    <row r="150" s="255" customFormat="1" spans="2:4">
      <c r="B150" s="200"/>
      <c r="C150" s="259"/>
      <c r="D150" s="260"/>
    </row>
    <row r="151" s="255" customFormat="1" spans="2:4">
      <c r="B151" s="200"/>
      <c r="C151" s="259"/>
      <c r="D151" s="260"/>
    </row>
    <row r="152" s="255" customFormat="1" spans="2:4">
      <c r="B152" s="200"/>
      <c r="C152" s="259"/>
      <c r="D152" s="260"/>
    </row>
    <row r="153" s="255" customFormat="1" spans="2:4">
      <c r="B153" s="200"/>
      <c r="C153" s="259"/>
      <c r="D153" s="260"/>
    </row>
    <row r="154" s="255" customFormat="1" spans="2:4">
      <c r="B154" s="200"/>
      <c r="C154" s="259"/>
      <c r="D154" s="260"/>
    </row>
    <row r="155" s="255" customFormat="1" spans="2:4">
      <c r="B155" s="200"/>
      <c r="C155" s="259"/>
      <c r="D155" s="260"/>
    </row>
    <row r="156" s="255" customFormat="1" spans="2:4">
      <c r="B156" s="200"/>
      <c r="C156" s="259"/>
      <c r="D156" s="260"/>
    </row>
    <row r="157" s="255" customFormat="1" spans="2:4">
      <c r="B157" s="200"/>
      <c r="C157" s="259"/>
      <c r="D157" s="260"/>
    </row>
    <row r="158" s="255" customFormat="1" spans="2:4">
      <c r="B158" s="200"/>
      <c r="C158" s="259"/>
      <c r="D158" s="260"/>
    </row>
    <row r="159" s="255" customFormat="1" spans="2:4">
      <c r="B159" s="200"/>
      <c r="C159" s="259"/>
      <c r="D159" s="260"/>
    </row>
    <row r="160" s="255" customFormat="1" spans="2:4">
      <c r="B160" s="200"/>
      <c r="C160" s="259"/>
      <c r="D160" s="260"/>
    </row>
    <row r="161" s="255" customFormat="1" spans="2:4">
      <c r="B161" s="200"/>
      <c r="C161" s="259"/>
      <c r="D161" s="260"/>
    </row>
    <row r="162" s="255" customFormat="1" spans="2:4">
      <c r="B162" s="200"/>
      <c r="C162" s="259"/>
      <c r="D162" s="260"/>
    </row>
    <row r="163" s="255" customFormat="1" spans="2:4">
      <c r="B163" s="200"/>
      <c r="C163" s="259"/>
      <c r="D163" s="260"/>
    </row>
    <row r="164" s="255" customFormat="1" spans="2:4">
      <c r="B164" s="200"/>
      <c r="C164" s="259"/>
      <c r="D164" s="260"/>
    </row>
    <row r="165" s="255" customFormat="1" spans="2:4">
      <c r="B165" s="200"/>
      <c r="C165" s="259"/>
      <c r="D165" s="260"/>
    </row>
    <row r="166" s="255" customFormat="1" spans="2:4">
      <c r="B166" s="200"/>
      <c r="C166" s="259"/>
      <c r="D166" s="260"/>
    </row>
    <row r="167" s="255" customFormat="1" spans="2:4">
      <c r="B167" s="200"/>
      <c r="C167" s="259"/>
      <c r="D167" s="260"/>
    </row>
    <row r="168" s="255" customFormat="1" spans="2:4">
      <c r="B168" s="200"/>
      <c r="C168" s="259"/>
      <c r="D168" s="260"/>
    </row>
    <row r="169" s="255" customFormat="1" spans="2:4">
      <c r="B169" s="200"/>
      <c r="C169" s="259"/>
      <c r="D169" s="260"/>
    </row>
    <row r="170" s="255" customFormat="1" spans="2:4">
      <c r="B170" s="200"/>
      <c r="C170" s="259"/>
      <c r="D170" s="260"/>
    </row>
    <row r="171" s="255" customFormat="1" spans="2:4">
      <c r="B171" s="200"/>
      <c r="C171" s="259"/>
      <c r="D171" s="260"/>
    </row>
    <row r="172" s="255" customFormat="1" spans="2:4">
      <c r="B172" s="200"/>
      <c r="C172" s="259"/>
      <c r="D172" s="260"/>
    </row>
    <row r="173" s="255" customFormat="1" spans="2:4">
      <c r="B173" s="200"/>
      <c r="C173" s="259"/>
      <c r="D173" s="260"/>
    </row>
    <row r="174" s="255" customFormat="1" spans="2:4">
      <c r="B174" s="200"/>
      <c r="C174" s="259"/>
      <c r="D174" s="260"/>
    </row>
    <row r="175" s="255" customFormat="1" spans="2:4">
      <c r="B175" s="200"/>
      <c r="C175" s="259"/>
      <c r="D175" s="260"/>
    </row>
    <row r="176" s="255" customFormat="1" spans="2:4">
      <c r="B176" s="200"/>
      <c r="C176" s="259"/>
      <c r="D176" s="260"/>
    </row>
    <row r="177" s="255" customFormat="1" spans="2:4">
      <c r="B177" s="200"/>
      <c r="C177" s="259"/>
      <c r="D177" s="260"/>
    </row>
    <row r="178" s="255" customFormat="1" spans="2:4">
      <c r="B178" s="200"/>
      <c r="C178" s="259"/>
      <c r="D178" s="260"/>
    </row>
    <row r="179" s="255" customFormat="1" spans="2:4">
      <c r="B179" s="200"/>
      <c r="C179" s="259"/>
      <c r="D179" s="260"/>
    </row>
    <row r="180" s="255" customFormat="1" spans="2:4">
      <c r="B180" s="200"/>
      <c r="C180" s="259"/>
      <c r="D180" s="260"/>
    </row>
    <row r="181" s="255" customFormat="1" spans="2:4">
      <c r="B181" s="200"/>
      <c r="C181" s="259"/>
      <c r="D181" s="260"/>
    </row>
    <row r="182" s="255" customFormat="1" spans="2:4">
      <c r="B182" s="200"/>
      <c r="C182" s="259"/>
      <c r="D182" s="260"/>
    </row>
    <row r="183" s="255" customFormat="1" spans="2:4">
      <c r="B183" s="200"/>
      <c r="C183" s="259"/>
      <c r="D183" s="260"/>
    </row>
    <row r="184" s="255" customFormat="1" spans="2:4">
      <c r="B184" s="200"/>
      <c r="C184" s="259"/>
      <c r="D184" s="260"/>
    </row>
    <row r="185" s="255" customFormat="1" spans="2:4">
      <c r="B185" s="200"/>
      <c r="C185" s="259"/>
      <c r="D185" s="260"/>
    </row>
    <row r="186" s="255" customFormat="1" spans="2:4">
      <c r="B186" s="200"/>
      <c r="C186" s="259"/>
      <c r="D186" s="260"/>
    </row>
    <row r="187" s="255" customFormat="1" spans="2:4">
      <c r="B187" s="200"/>
      <c r="C187" s="259"/>
      <c r="D187" s="260"/>
    </row>
    <row r="188" s="255" customFormat="1" spans="2:4">
      <c r="B188" s="200"/>
      <c r="C188" s="259"/>
      <c r="D188" s="260"/>
    </row>
    <row r="189" s="255" customFormat="1" spans="2:4">
      <c r="B189" s="200"/>
      <c r="C189" s="259"/>
      <c r="D189" s="260"/>
    </row>
    <row r="190" s="255" customFormat="1" spans="2:4">
      <c r="B190" s="200"/>
      <c r="C190" s="259"/>
      <c r="D190" s="260"/>
    </row>
    <row r="191" s="255" customFormat="1" spans="2:4">
      <c r="B191" s="200"/>
      <c r="C191" s="259"/>
      <c r="D191" s="260"/>
    </row>
    <row r="192" s="255" customFormat="1" spans="2:4">
      <c r="B192" s="200"/>
      <c r="C192" s="259"/>
      <c r="D192" s="260"/>
    </row>
    <row r="193" s="255" customFormat="1" spans="2:4">
      <c r="B193" s="200"/>
      <c r="C193" s="259"/>
      <c r="D193" s="260"/>
    </row>
    <row r="194" s="255" customFormat="1" spans="2:4">
      <c r="B194" s="200"/>
      <c r="C194" s="259"/>
      <c r="D194" s="260"/>
    </row>
    <row r="195" s="255" customFormat="1" spans="2:4">
      <c r="B195" s="200"/>
      <c r="C195" s="259"/>
      <c r="D195" s="260"/>
    </row>
    <row r="196" s="255" customFormat="1" spans="2:4">
      <c r="B196" s="200"/>
      <c r="C196" s="259"/>
      <c r="D196" s="260"/>
    </row>
    <row r="197" s="255" customFormat="1" spans="2:4">
      <c r="B197" s="200"/>
      <c r="C197" s="259"/>
      <c r="D197" s="260"/>
    </row>
    <row r="198" s="255" customFormat="1" spans="2:4">
      <c r="B198" s="200"/>
      <c r="C198" s="259"/>
      <c r="D198" s="260"/>
    </row>
    <row r="199" s="255" customFormat="1" spans="2:4">
      <c r="B199" s="200"/>
      <c r="C199" s="259"/>
      <c r="D199" s="260"/>
    </row>
    <row r="200" s="255" customFormat="1" spans="2:4">
      <c r="B200" s="200"/>
      <c r="C200" s="259"/>
      <c r="D200" s="260"/>
    </row>
    <row r="201" s="255" customFormat="1" spans="2:4">
      <c r="B201" s="200"/>
      <c r="C201" s="259"/>
      <c r="D201" s="260"/>
    </row>
    <row r="202" s="255" customFormat="1" spans="2:4">
      <c r="B202" s="200"/>
      <c r="C202" s="259"/>
      <c r="D202" s="260"/>
    </row>
    <row r="203" s="255" customFormat="1" spans="2:4">
      <c r="B203" s="200"/>
      <c r="C203" s="259"/>
      <c r="D203" s="260"/>
    </row>
    <row r="204" s="255" customFormat="1" spans="2:4">
      <c r="B204" s="200"/>
      <c r="C204" s="259"/>
      <c r="D204" s="260"/>
    </row>
    <row r="205" s="255" customFormat="1" spans="2:4">
      <c r="B205" s="200"/>
      <c r="C205" s="259"/>
      <c r="D205" s="260"/>
    </row>
    <row r="206" s="255" customFormat="1" spans="2:4">
      <c r="B206" s="200"/>
      <c r="C206" s="259"/>
      <c r="D206" s="260"/>
    </row>
    <row r="207" s="255" customFormat="1" spans="2:4">
      <c r="B207" s="200"/>
      <c r="C207" s="259"/>
      <c r="D207" s="260"/>
    </row>
    <row r="208" s="255" customFormat="1" spans="2:4">
      <c r="B208" s="200"/>
      <c r="C208" s="259"/>
      <c r="D208" s="260"/>
    </row>
    <row r="209" s="255" customFormat="1" spans="2:4">
      <c r="B209" s="200"/>
      <c r="C209" s="259"/>
      <c r="D209" s="260"/>
    </row>
    <row r="210" s="255" customFormat="1" spans="2:4">
      <c r="B210" s="200"/>
      <c r="C210" s="259"/>
      <c r="D210" s="260"/>
    </row>
    <row r="211" s="255" customFormat="1" spans="2:4">
      <c r="B211" s="200"/>
      <c r="C211" s="259"/>
      <c r="D211" s="260"/>
    </row>
    <row r="212" s="255" customFormat="1" spans="2:4">
      <c r="B212" s="200"/>
      <c r="C212" s="259"/>
      <c r="D212" s="260"/>
    </row>
    <row r="213" s="255" customFormat="1" spans="2:4">
      <c r="B213" s="200"/>
      <c r="C213" s="259"/>
      <c r="D213" s="260"/>
    </row>
    <row r="214" s="255" customFormat="1" spans="2:4">
      <c r="B214" s="200"/>
      <c r="C214" s="259"/>
      <c r="D214" s="260"/>
    </row>
    <row r="215" s="255" customFormat="1" spans="2:4">
      <c r="B215" s="200"/>
      <c r="C215" s="259"/>
      <c r="D215" s="260"/>
    </row>
    <row r="216" s="255" customFormat="1" spans="2:4">
      <c r="B216" s="200"/>
      <c r="C216" s="259"/>
      <c r="D216" s="260"/>
    </row>
    <row r="217" s="255" customFormat="1" spans="2:4">
      <c r="B217" s="200"/>
      <c r="C217" s="259"/>
      <c r="D217" s="260"/>
    </row>
    <row r="218" s="255" customFormat="1" spans="2:4">
      <c r="B218" s="200"/>
      <c r="C218" s="259"/>
      <c r="D218" s="260"/>
    </row>
    <row r="219" s="255" customFormat="1" spans="2:4">
      <c r="B219" s="200"/>
      <c r="C219" s="259"/>
      <c r="D219" s="260"/>
    </row>
    <row r="220" s="255" customFormat="1" spans="2:4">
      <c r="B220" s="200"/>
      <c r="C220" s="259"/>
      <c r="D220" s="260"/>
    </row>
    <row r="221" s="255" customFormat="1" spans="2:4">
      <c r="B221" s="200"/>
      <c r="C221" s="259"/>
      <c r="D221" s="260"/>
    </row>
    <row r="222" s="255" customFormat="1" spans="2:4">
      <c r="B222" s="200"/>
      <c r="C222" s="259"/>
      <c r="D222" s="260"/>
    </row>
    <row r="223" s="255" customFormat="1" spans="2:4">
      <c r="B223" s="200"/>
      <c r="C223" s="259"/>
      <c r="D223" s="260"/>
    </row>
    <row r="224" s="255" customFormat="1" spans="2:4">
      <c r="B224" s="200"/>
      <c r="C224" s="259"/>
      <c r="D224" s="260"/>
    </row>
    <row r="225" s="255" customFormat="1" spans="2:4">
      <c r="B225" s="200"/>
      <c r="C225" s="259"/>
      <c r="D225" s="260"/>
    </row>
    <row r="226" s="255" customFormat="1" spans="2:4">
      <c r="B226" s="200"/>
      <c r="C226" s="259"/>
      <c r="D226" s="260"/>
    </row>
  </sheetData>
  <mergeCells count="2">
    <mergeCell ref="A2:D2"/>
    <mergeCell ref="A3:D3"/>
  </mergeCells>
  <printOptions horizontalCentered="1"/>
  <pageMargins left="0.393055555555556" right="0.393055555555556" top="0.393055555555556" bottom="0.393055555555556" header="0.5" footer="0.5"/>
  <pageSetup paperSize="9" orientation="portrait" horizontalDpi="600"/>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6"/>
  <sheetViews>
    <sheetView view="pageBreakPreview" zoomScaleNormal="70" workbookViewId="0">
      <pane ySplit="4" topLeftCell="A21" activePane="bottomLeft" state="frozen"/>
      <selection/>
      <selection pane="bottomLeft" activeCell="C7" sqref="C7"/>
    </sheetView>
  </sheetViews>
  <sheetFormatPr defaultColWidth="9.95238095238095" defaultRowHeight="14.25" outlineLevelCol="6"/>
  <cols>
    <col min="1" max="1" width="45.8857142857143" style="218" customWidth="1"/>
    <col min="2" max="2" width="16.7809523809524" style="218" customWidth="1"/>
    <col min="3" max="4" width="16.7809523809524" style="222" customWidth="1"/>
    <col min="5" max="16384" width="9.95238095238095" style="218"/>
  </cols>
  <sheetData>
    <row r="1" s="213" customFormat="1" ht="19" customHeight="1" spans="1:4">
      <c r="A1" s="223" t="s">
        <v>1379</v>
      </c>
      <c r="B1" s="223"/>
      <c r="C1" s="224"/>
      <c r="D1" s="224"/>
    </row>
    <row r="2" s="214" customFormat="1" ht="20.25" spans="1:4">
      <c r="A2" s="225" t="s">
        <v>1380</v>
      </c>
      <c r="B2" s="225"/>
      <c r="C2" s="225"/>
      <c r="D2" s="225"/>
    </row>
    <row r="3" s="215" customFormat="1" ht="17" customHeight="1" spans="1:4">
      <c r="A3" s="226" t="s">
        <v>285</v>
      </c>
      <c r="B3" s="226"/>
      <c r="C3" s="226"/>
      <c r="D3" s="226"/>
    </row>
    <row r="4" s="216" customFormat="1" ht="25" customHeight="1" spans="1:4">
      <c r="A4" s="227" t="s">
        <v>1370</v>
      </c>
      <c r="B4" s="227" t="s">
        <v>290</v>
      </c>
      <c r="C4" s="228" t="s">
        <v>453</v>
      </c>
      <c r="D4" s="228" t="s">
        <v>454</v>
      </c>
    </row>
    <row r="5" s="217" customFormat="1" ht="18" customHeight="1" spans="1:4">
      <c r="A5" s="229" t="s">
        <v>1319</v>
      </c>
      <c r="B5" s="230">
        <f>B6+B7+B8</f>
        <v>76219</v>
      </c>
      <c r="C5" s="230">
        <f>C6+C7+C8</f>
        <v>82578.71</v>
      </c>
      <c r="D5" s="231">
        <f t="shared" ref="D5:D7" si="0">C5/B5-1</f>
        <v>0.0834399559165038</v>
      </c>
    </row>
    <row r="6" s="218" customFormat="1" ht="18" customHeight="1" spans="1:4">
      <c r="A6" s="232" t="s">
        <v>1320</v>
      </c>
      <c r="B6" s="233">
        <v>76154</v>
      </c>
      <c r="C6" s="234">
        <v>82508.21</v>
      </c>
      <c r="D6" s="235">
        <f t="shared" si="0"/>
        <v>0.0834389526485806</v>
      </c>
    </row>
    <row r="7" s="218" customFormat="1" ht="18" customHeight="1" spans="1:4">
      <c r="A7" s="236" t="s">
        <v>1321</v>
      </c>
      <c r="B7" s="233">
        <v>65</v>
      </c>
      <c r="C7" s="234">
        <v>70.5</v>
      </c>
      <c r="D7" s="235">
        <f t="shared" si="0"/>
        <v>0.0846153846153845</v>
      </c>
    </row>
    <row r="8" s="218" customFormat="1" ht="18" customHeight="1" spans="1:4">
      <c r="A8" s="232" t="s">
        <v>522</v>
      </c>
      <c r="B8" s="233"/>
      <c r="C8" s="237"/>
      <c r="D8" s="237"/>
    </row>
    <row r="9" s="219" customFormat="1" ht="18" customHeight="1" spans="1:4">
      <c r="A9" s="229" t="s">
        <v>1322</v>
      </c>
      <c r="B9" s="238">
        <f>SUM(B10:B13)</f>
        <v>0</v>
      </c>
      <c r="C9" s="238">
        <f>SUM(C10:C13)</f>
        <v>0</v>
      </c>
      <c r="D9" s="238"/>
    </row>
    <row r="10" s="218" customFormat="1" ht="18" customHeight="1" spans="1:4">
      <c r="A10" s="236" t="s">
        <v>1323</v>
      </c>
      <c r="B10" s="239"/>
      <c r="C10" s="239"/>
      <c r="D10" s="239"/>
    </row>
    <row r="11" s="218" customFormat="1" ht="18" customHeight="1" spans="1:4">
      <c r="A11" s="236" t="s">
        <v>1324</v>
      </c>
      <c r="B11" s="240"/>
      <c r="C11" s="240"/>
      <c r="D11" s="240"/>
    </row>
    <row r="12" s="218" customFormat="1" ht="18" customHeight="1" spans="1:4">
      <c r="A12" s="232" t="s">
        <v>1321</v>
      </c>
      <c r="B12" s="241"/>
      <c r="C12" s="241"/>
      <c r="D12" s="241"/>
    </row>
    <row r="13" s="218" customFormat="1" ht="18" customHeight="1" spans="1:4">
      <c r="A13" s="232" t="s">
        <v>522</v>
      </c>
      <c r="B13" s="242"/>
      <c r="C13" s="242"/>
      <c r="D13" s="242"/>
    </row>
    <row r="14" s="219" customFormat="1" ht="18" customHeight="1" spans="1:4">
      <c r="A14" s="243" t="s">
        <v>1325</v>
      </c>
      <c r="B14" s="238">
        <f>SUM(B15:B20)</f>
        <v>0</v>
      </c>
      <c r="C14" s="238">
        <f>SUM(C15:C20)</f>
        <v>0</v>
      </c>
      <c r="D14" s="238"/>
    </row>
    <row r="15" s="218" customFormat="1" ht="18" customHeight="1" spans="1:4">
      <c r="A15" s="232" t="s">
        <v>1326</v>
      </c>
      <c r="B15" s="244"/>
      <c r="C15" s="245"/>
      <c r="D15" s="245"/>
    </row>
    <row r="16" s="218" customFormat="1" ht="18" customHeight="1" spans="1:4">
      <c r="A16" s="232" t="s">
        <v>1327</v>
      </c>
      <c r="B16" s="244"/>
      <c r="C16" s="245"/>
      <c r="D16" s="245"/>
    </row>
    <row r="17" s="218" customFormat="1" ht="18" customHeight="1" spans="1:4">
      <c r="A17" s="232" t="s">
        <v>1328</v>
      </c>
      <c r="B17" s="244"/>
      <c r="C17" s="245"/>
      <c r="D17" s="245"/>
    </row>
    <row r="18" s="218" customFormat="1" ht="18" customHeight="1" spans="1:4">
      <c r="A18" s="232" t="s">
        <v>1329</v>
      </c>
      <c r="B18" s="244"/>
      <c r="C18" s="245"/>
      <c r="D18" s="245"/>
    </row>
    <row r="19" s="218" customFormat="1" ht="18" customHeight="1" spans="1:4">
      <c r="A19" s="232" t="s">
        <v>522</v>
      </c>
      <c r="B19" s="244"/>
      <c r="C19" s="246"/>
      <c r="D19" s="246"/>
    </row>
    <row r="20" s="218" customFormat="1" ht="18" customHeight="1" spans="1:4">
      <c r="A20" s="232" t="s">
        <v>1321</v>
      </c>
      <c r="B20" s="244"/>
      <c r="C20" s="245"/>
      <c r="D20" s="245"/>
    </row>
    <row r="21" s="219" customFormat="1" ht="18" customHeight="1" spans="1:4">
      <c r="A21" s="243" t="s">
        <v>1330</v>
      </c>
      <c r="B21" s="238">
        <f>SUM(B22:B25)</f>
        <v>0</v>
      </c>
      <c r="C21" s="238">
        <f>SUM(C22:C25)</f>
        <v>0</v>
      </c>
      <c r="D21" s="238"/>
    </row>
    <row r="22" s="218" customFormat="1" ht="18" customHeight="1" spans="1:4">
      <c r="A22" s="232" t="s">
        <v>1326</v>
      </c>
      <c r="B22" s="241"/>
      <c r="C22" s="241"/>
      <c r="D22" s="241"/>
    </row>
    <row r="23" s="218" customFormat="1" ht="18" customHeight="1" spans="1:4">
      <c r="A23" s="232" t="s">
        <v>1327</v>
      </c>
      <c r="B23" s="241"/>
      <c r="C23" s="241"/>
      <c r="D23" s="241"/>
    </row>
    <row r="24" s="218" customFormat="1" ht="18" customHeight="1" spans="1:4">
      <c r="A24" s="232" t="s">
        <v>1331</v>
      </c>
      <c r="B24" s="241"/>
      <c r="C24" s="241"/>
      <c r="D24" s="241"/>
    </row>
    <row r="25" s="218" customFormat="1" ht="18" customHeight="1" spans="1:4">
      <c r="A25" s="232" t="s">
        <v>522</v>
      </c>
      <c r="B25" s="242"/>
      <c r="C25" s="242"/>
      <c r="D25" s="242"/>
    </row>
    <row r="26" s="219" customFormat="1" ht="18" customHeight="1" spans="1:4">
      <c r="A26" s="243" t="s">
        <v>1332</v>
      </c>
      <c r="B26" s="238">
        <f>SUM(B27:B30)</f>
        <v>0</v>
      </c>
      <c r="C26" s="238">
        <f>SUM(C27:C30)</f>
        <v>0</v>
      </c>
      <c r="D26" s="238"/>
    </row>
    <row r="27" s="218" customFormat="1" ht="18" customHeight="1" spans="1:4">
      <c r="A27" s="232" t="s">
        <v>1333</v>
      </c>
      <c r="B27" s="244"/>
      <c r="C27" s="246"/>
      <c r="D27" s="246"/>
    </row>
    <row r="28" s="218" customFormat="1" ht="18" customHeight="1" spans="1:4">
      <c r="A28" s="232" t="s">
        <v>1334</v>
      </c>
      <c r="B28" s="244"/>
      <c r="C28" s="246"/>
      <c r="D28" s="246"/>
    </row>
    <row r="29" s="218" customFormat="1" ht="18" customHeight="1" spans="1:4">
      <c r="A29" s="232" t="s">
        <v>1335</v>
      </c>
      <c r="B29" s="244"/>
      <c r="C29" s="246"/>
      <c r="D29" s="246"/>
    </row>
    <row r="30" s="218" customFormat="1" ht="18" customHeight="1" spans="1:4">
      <c r="A30" s="236" t="s">
        <v>1336</v>
      </c>
      <c r="B30" s="244"/>
      <c r="C30" s="246"/>
      <c r="D30" s="246"/>
    </row>
    <row r="31" s="219" customFormat="1" ht="18" customHeight="1" spans="1:4">
      <c r="A31" s="243" t="s">
        <v>1337</v>
      </c>
      <c r="B31" s="238">
        <f>SUM(B32:B41)</f>
        <v>0</v>
      </c>
      <c r="C31" s="247">
        <f>SUM(C32:C40)</f>
        <v>0</v>
      </c>
      <c r="D31" s="247"/>
    </row>
    <row r="32" s="218" customFormat="1" ht="18" customHeight="1" spans="1:4">
      <c r="A32" s="232" t="s">
        <v>1338</v>
      </c>
      <c r="B32" s="244"/>
      <c r="C32" s="246"/>
      <c r="D32" s="246"/>
    </row>
    <row r="33" s="218" customFormat="1" ht="18" customHeight="1" spans="1:7">
      <c r="A33" s="232" t="s">
        <v>1339</v>
      </c>
      <c r="B33" s="244"/>
      <c r="C33" s="246"/>
      <c r="D33" s="246"/>
    </row>
    <row r="34" s="218" customFormat="1" ht="18" customHeight="1" spans="1:7">
      <c r="A34" s="232" t="s">
        <v>1340</v>
      </c>
      <c r="B34" s="244"/>
      <c r="C34" s="246"/>
      <c r="D34" s="246"/>
    </row>
    <row r="35" s="218" customFormat="1" ht="18" customHeight="1" spans="1:7">
      <c r="A35" s="232" t="s">
        <v>1341</v>
      </c>
      <c r="B35" s="244"/>
      <c r="C35" s="246"/>
      <c r="D35" s="246"/>
    </row>
    <row r="36" s="218" customFormat="1" ht="18" customHeight="1" spans="1:7">
      <c r="A36" s="236" t="s">
        <v>1336</v>
      </c>
      <c r="B36" s="244"/>
      <c r="C36" s="246"/>
      <c r="D36" s="246"/>
    </row>
    <row r="37" s="218" customFormat="1" ht="18" customHeight="1" spans="1:7">
      <c r="A37" s="236" t="s">
        <v>1342</v>
      </c>
      <c r="B37" s="244"/>
      <c r="C37" s="246"/>
      <c r="D37" s="246"/>
    </row>
    <row r="38" s="218" customFormat="1" ht="18" customHeight="1" spans="1:7">
      <c r="A38" s="236" t="s">
        <v>1343</v>
      </c>
      <c r="B38" s="244"/>
      <c r="C38" s="246"/>
      <c r="D38" s="246"/>
    </row>
    <row r="39" s="218" customFormat="1" ht="18" customHeight="1" spans="1:7">
      <c r="A39" s="236" t="s">
        <v>1321</v>
      </c>
      <c r="B39" s="244"/>
      <c r="C39" s="246"/>
      <c r="D39" s="246"/>
    </row>
    <row r="40" s="218" customFormat="1" ht="18" customHeight="1" spans="1:7">
      <c r="A40" s="236" t="s">
        <v>522</v>
      </c>
      <c r="B40" s="244"/>
      <c r="C40" s="246"/>
      <c r="D40" s="246"/>
    </row>
    <row r="41" s="218" customFormat="1" ht="18" customHeight="1" spans="1:7">
      <c r="A41" s="248" t="s">
        <v>1344</v>
      </c>
      <c r="B41" s="244"/>
      <c r="C41" s="246"/>
      <c r="D41" s="246"/>
    </row>
    <row r="42" s="220" customFormat="1" ht="18" customHeight="1" spans="1:7">
      <c r="A42" s="230" t="s">
        <v>1345</v>
      </c>
      <c r="B42" s="238">
        <f>B31+B26+B21+B14+B9+B5</f>
        <v>76219</v>
      </c>
      <c r="C42" s="238">
        <f>C31+C26+C21+C14+C9+C5</f>
        <v>82578.71</v>
      </c>
      <c r="D42" s="249">
        <f>C42/B42-1</f>
        <v>0.0834399559165038</v>
      </c>
    </row>
    <row r="43" s="221" customFormat="1" ht="18" customHeight="1" spans="1:7">
      <c r="A43" s="250" t="s">
        <v>1346</v>
      </c>
      <c r="B43" s="251">
        <v>665</v>
      </c>
      <c r="C43" s="244">
        <v>912</v>
      </c>
      <c r="D43" s="244"/>
    </row>
    <row r="44" s="221" customFormat="1" ht="18" customHeight="1" spans="1:7">
      <c r="A44" s="250" t="s">
        <v>1347</v>
      </c>
      <c r="B44" s="251">
        <v>7</v>
      </c>
      <c r="C44" s="244">
        <v>246.98</v>
      </c>
      <c r="D44" s="244"/>
    </row>
    <row r="45" s="217" customFormat="1" ht="18" customHeight="1" spans="1:7">
      <c r="A45" s="252" t="s">
        <v>362</v>
      </c>
      <c r="B45" s="253">
        <f>B42+B43</f>
        <v>76884</v>
      </c>
      <c r="C45" s="253">
        <f>C42+C43</f>
        <v>83490.71</v>
      </c>
      <c r="D45" s="253"/>
      <c r="G45" s="254"/>
    </row>
    <row r="46" s="218" customFormat="1" spans="1:7">
      <c r="A46" s="212" t="s">
        <v>1371</v>
      </c>
      <c r="C46" s="222"/>
      <c r="D46" s="222"/>
    </row>
    <row r="47" s="218" customFormat="1" spans="1:7">
      <c r="C47" s="222"/>
      <c r="D47" s="222"/>
    </row>
    <row r="48" s="218" customFormat="1" spans="1:7">
      <c r="C48" s="222"/>
      <c r="D48" s="222"/>
    </row>
    <row r="49" s="218" customFormat="1" spans="3:4">
      <c r="C49" s="222"/>
      <c r="D49" s="222"/>
    </row>
    <row r="50" s="218" customFormat="1" spans="3:4">
      <c r="C50" s="222"/>
      <c r="D50" s="222"/>
    </row>
    <row r="51" s="218" customFormat="1" spans="3:4">
      <c r="C51" s="222"/>
      <c r="D51" s="222"/>
    </row>
    <row r="52" s="218" customFormat="1" spans="3:4">
      <c r="C52" s="222"/>
      <c r="D52" s="222"/>
    </row>
    <row r="53" s="218" customFormat="1" spans="3:4">
      <c r="C53" s="222"/>
      <c r="D53" s="222"/>
    </row>
    <row r="54" s="218" customFormat="1" spans="3:4">
      <c r="C54" s="222"/>
      <c r="D54" s="222"/>
    </row>
    <row r="55" s="218" customFormat="1" spans="3:4">
      <c r="C55" s="222"/>
      <c r="D55" s="222"/>
    </row>
    <row r="56" s="218" customFormat="1" spans="3:4">
      <c r="C56" s="222"/>
      <c r="D56" s="222"/>
    </row>
    <row r="57" s="218" customFormat="1" spans="3:4">
      <c r="C57" s="222"/>
      <c r="D57" s="222"/>
    </row>
    <row r="58" s="218" customFormat="1" spans="3:4">
      <c r="C58" s="222"/>
      <c r="D58" s="222"/>
    </row>
    <row r="59" s="218" customFormat="1" spans="3:4">
      <c r="C59" s="222"/>
      <c r="D59" s="222"/>
    </row>
    <row r="60" s="218" customFormat="1" spans="3:4">
      <c r="C60" s="222"/>
      <c r="D60" s="222"/>
    </row>
    <row r="61" s="218" customFormat="1" spans="3:4">
      <c r="C61" s="222"/>
      <c r="D61" s="222"/>
    </row>
    <row r="62" s="218" customFormat="1" spans="3:4">
      <c r="C62" s="222"/>
      <c r="D62" s="222"/>
    </row>
    <row r="63" s="218" customFormat="1" spans="3:4">
      <c r="C63" s="222"/>
      <c r="D63" s="222"/>
    </row>
    <row r="64" s="218" customFormat="1" spans="3:4">
      <c r="C64" s="222"/>
      <c r="D64" s="222"/>
    </row>
    <row r="65" s="218" customFormat="1" spans="3:4">
      <c r="C65" s="222"/>
      <c r="D65" s="222"/>
    </row>
    <row r="66" s="218" customFormat="1" spans="3:4">
      <c r="C66" s="222"/>
      <c r="D66" s="222"/>
    </row>
    <row r="67" s="218" customFormat="1" spans="3:4">
      <c r="C67" s="222"/>
      <c r="D67" s="222"/>
    </row>
    <row r="68" s="218" customFormat="1" spans="3:4">
      <c r="C68" s="222"/>
      <c r="D68" s="222"/>
    </row>
    <row r="69" s="218" customFormat="1" spans="3:4">
      <c r="C69" s="222"/>
      <c r="D69" s="222"/>
    </row>
    <row r="70" s="218" customFormat="1" spans="3:4">
      <c r="C70" s="222"/>
      <c r="D70" s="222"/>
    </row>
    <row r="71" s="218" customFormat="1" spans="3:4">
      <c r="C71" s="222"/>
      <c r="D71" s="222"/>
    </row>
    <row r="72" s="218" customFormat="1" spans="3:4">
      <c r="C72" s="222"/>
      <c r="D72" s="222"/>
    </row>
    <row r="73" s="218" customFormat="1" spans="3:4">
      <c r="C73" s="222"/>
      <c r="D73" s="222"/>
    </row>
    <row r="74" s="218" customFormat="1" spans="3:4">
      <c r="C74" s="222"/>
      <c r="D74" s="222"/>
    </row>
    <row r="75" s="218" customFormat="1" spans="3:4">
      <c r="C75" s="222"/>
      <c r="D75" s="222"/>
    </row>
    <row r="76" s="218" customFormat="1" spans="3:4">
      <c r="C76" s="222"/>
      <c r="D76" s="222"/>
    </row>
    <row r="77" s="218" customFormat="1" spans="3:4">
      <c r="C77" s="222"/>
      <c r="D77" s="222"/>
    </row>
    <row r="78" s="218" customFormat="1" spans="3:4">
      <c r="C78" s="222"/>
      <c r="D78" s="222"/>
    </row>
    <row r="79" s="218" customFormat="1" spans="3:4">
      <c r="C79" s="222"/>
      <c r="D79" s="222"/>
    </row>
    <row r="80" s="218" customFormat="1" spans="3:4">
      <c r="C80" s="222"/>
      <c r="D80" s="222"/>
    </row>
    <row r="81" s="218" customFormat="1" spans="3:4">
      <c r="C81" s="222"/>
      <c r="D81" s="222"/>
    </row>
    <row r="82" s="218" customFormat="1" spans="3:4">
      <c r="C82" s="222"/>
      <c r="D82" s="222"/>
    </row>
    <row r="83" s="218" customFormat="1" spans="3:4">
      <c r="C83" s="222"/>
      <c r="D83" s="222"/>
    </row>
    <row r="84" s="218" customFormat="1" spans="3:4">
      <c r="C84" s="222"/>
      <c r="D84" s="222"/>
    </row>
    <row r="85" s="218" customFormat="1" spans="3:4">
      <c r="C85" s="222"/>
      <c r="D85" s="222"/>
    </row>
    <row r="86" s="218" customFormat="1" spans="3:4">
      <c r="C86" s="222"/>
      <c r="D86" s="222"/>
    </row>
    <row r="87" s="218" customFormat="1" spans="3:4">
      <c r="C87" s="222"/>
      <c r="D87" s="222"/>
    </row>
    <row r="88" s="218" customFormat="1" spans="3:4">
      <c r="C88" s="222"/>
      <c r="D88" s="222"/>
    </row>
    <row r="89" s="218" customFormat="1" spans="3:4">
      <c r="C89" s="222"/>
      <c r="D89" s="222"/>
    </row>
    <row r="90" s="218" customFormat="1" spans="3:4">
      <c r="C90" s="222"/>
      <c r="D90" s="222"/>
    </row>
    <row r="91" s="218" customFormat="1" spans="3:4">
      <c r="C91" s="222"/>
      <c r="D91" s="222"/>
    </row>
    <row r="92" s="218" customFormat="1" spans="3:4">
      <c r="C92" s="222"/>
      <c r="D92" s="222"/>
    </row>
    <row r="93" s="218" customFormat="1" spans="3:4">
      <c r="C93" s="222"/>
      <c r="D93" s="222"/>
    </row>
    <row r="94" s="218" customFormat="1" spans="3:4">
      <c r="C94" s="222"/>
      <c r="D94" s="222"/>
    </row>
    <row r="95" s="218" customFormat="1" spans="3:4">
      <c r="C95" s="222"/>
      <c r="D95" s="222"/>
    </row>
    <row r="96" s="218" customFormat="1" spans="3:4">
      <c r="C96" s="222"/>
      <c r="D96" s="222"/>
    </row>
    <row r="97" s="218" customFormat="1" spans="3:4">
      <c r="C97" s="222"/>
      <c r="D97" s="222"/>
    </row>
    <row r="98" s="218" customFormat="1" spans="3:4">
      <c r="C98" s="222"/>
      <c r="D98" s="222"/>
    </row>
    <row r="99" s="218" customFormat="1" spans="3:4">
      <c r="C99" s="222"/>
      <c r="D99" s="222"/>
    </row>
    <row r="100" s="218" customFormat="1" spans="3:4">
      <c r="C100" s="222"/>
      <c r="D100" s="222"/>
    </row>
    <row r="101" s="218" customFormat="1" spans="3:4">
      <c r="C101" s="222"/>
      <c r="D101" s="222"/>
    </row>
    <row r="102" s="218" customFormat="1" spans="3:4">
      <c r="C102" s="222"/>
      <c r="D102" s="222"/>
    </row>
    <row r="103" s="218" customFormat="1" spans="3:4">
      <c r="C103" s="222"/>
      <c r="D103" s="222"/>
    </row>
    <row r="104" s="218" customFormat="1" spans="3:4">
      <c r="C104" s="222"/>
      <c r="D104" s="222"/>
    </row>
    <row r="105" s="218" customFormat="1" spans="3:4">
      <c r="C105" s="222"/>
      <c r="D105" s="222"/>
    </row>
    <row r="106" s="218" customFormat="1" spans="3:4">
      <c r="C106" s="222"/>
      <c r="D106" s="222"/>
    </row>
    <row r="107" s="218" customFormat="1" spans="3:4">
      <c r="C107" s="222"/>
      <c r="D107" s="222"/>
    </row>
    <row r="108" s="218" customFormat="1" spans="3:4">
      <c r="C108" s="222"/>
      <c r="D108" s="222"/>
    </row>
    <row r="109" s="218" customFormat="1" spans="3:4">
      <c r="C109" s="222"/>
      <c r="D109" s="222"/>
    </row>
    <row r="110" s="218" customFormat="1" spans="3:4">
      <c r="C110" s="222"/>
      <c r="D110" s="222"/>
    </row>
    <row r="111" s="218" customFormat="1" spans="3:4">
      <c r="C111" s="222"/>
      <c r="D111" s="222"/>
    </row>
    <row r="112" s="218" customFormat="1" spans="3:4">
      <c r="C112" s="222"/>
      <c r="D112" s="222"/>
    </row>
    <row r="113" s="218" customFormat="1" spans="3:4">
      <c r="C113" s="222"/>
      <c r="D113" s="222"/>
    </row>
    <row r="114" s="218" customFormat="1" spans="3:4">
      <c r="C114" s="222"/>
      <c r="D114" s="222"/>
    </row>
    <row r="115" s="218" customFormat="1" spans="3:4">
      <c r="C115" s="222"/>
      <c r="D115" s="222"/>
    </row>
    <row r="116" s="218" customFormat="1" spans="3:4">
      <c r="C116" s="222"/>
      <c r="D116" s="222"/>
    </row>
    <row r="117" s="218" customFormat="1" spans="3:4">
      <c r="C117" s="222"/>
      <c r="D117" s="222"/>
    </row>
    <row r="118" s="218" customFormat="1" spans="3:4">
      <c r="C118" s="222"/>
      <c r="D118" s="222"/>
    </row>
    <row r="119" s="218" customFormat="1" spans="3:4">
      <c r="C119" s="222"/>
      <c r="D119" s="222"/>
    </row>
    <row r="120" s="218" customFormat="1" spans="3:4">
      <c r="C120" s="222"/>
      <c r="D120" s="222"/>
    </row>
    <row r="121" s="218" customFormat="1" spans="3:4">
      <c r="C121" s="222"/>
      <c r="D121" s="222"/>
    </row>
    <row r="122" s="218" customFormat="1" spans="3:4">
      <c r="C122" s="222"/>
      <c r="D122" s="222"/>
    </row>
    <row r="123" s="218" customFormat="1" spans="3:4">
      <c r="C123" s="222"/>
      <c r="D123" s="222"/>
    </row>
    <row r="124" s="218" customFormat="1" spans="3:4">
      <c r="C124" s="222"/>
      <c r="D124" s="222"/>
    </row>
    <row r="125" s="218" customFormat="1" spans="3:4">
      <c r="C125" s="222"/>
      <c r="D125" s="222"/>
    </row>
    <row r="126" s="218" customFormat="1" spans="3:4">
      <c r="C126" s="222"/>
      <c r="D126" s="222"/>
    </row>
    <row r="127" s="218" customFormat="1" spans="3:4">
      <c r="C127" s="222"/>
      <c r="D127" s="222"/>
    </row>
    <row r="128" s="218" customFormat="1" spans="3:4">
      <c r="C128" s="222"/>
      <c r="D128" s="222"/>
    </row>
    <row r="129" s="218" customFormat="1" spans="3:4">
      <c r="C129" s="222"/>
      <c r="D129" s="222"/>
    </row>
    <row r="130" s="218" customFormat="1" spans="3:4">
      <c r="C130" s="222"/>
      <c r="D130" s="222"/>
    </row>
    <row r="131" s="218" customFormat="1" spans="3:4">
      <c r="C131" s="222"/>
      <c r="D131" s="222"/>
    </row>
    <row r="132" s="218" customFormat="1" spans="3:4">
      <c r="C132" s="222"/>
      <c r="D132" s="222"/>
    </row>
    <row r="133" s="218" customFormat="1" spans="3:4">
      <c r="C133" s="222"/>
      <c r="D133" s="222"/>
    </row>
    <row r="134" s="218" customFormat="1" spans="3:4">
      <c r="C134" s="222"/>
      <c r="D134" s="222"/>
    </row>
    <row r="135" s="218" customFormat="1" spans="3:4">
      <c r="C135" s="222"/>
      <c r="D135" s="222"/>
    </row>
    <row r="136" s="218" customFormat="1" spans="3:4">
      <c r="C136" s="222"/>
      <c r="D136" s="222"/>
    </row>
    <row r="137" s="218" customFormat="1" spans="3:4">
      <c r="C137" s="222"/>
      <c r="D137" s="222"/>
    </row>
    <row r="138" s="218" customFormat="1" spans="3:4">
      <c r="C138" s="222"/>
      <c r="D138" s="222"/>
    </row>
    <row r="139" s="218" customFormat="1" spans="3:4">
      <c r="C139" s="222"/>
      <c r="D139" s="222"/>
    </row>
    <row r="140" s="218" customFormat="1" spans="3:4">
      <c r="C140" s="222"/>
      <c r="D140" s="222"/>
    </row>
    <row r="141" s="218" customFormat="1" spans="3:4">
      <c r="C141" s="222"/>
      <c r="D141" s="222"/>
    </row>
    <row r="142" s="218" customFormat="1" spans="3:4">
      <c r="C142" s="222"/>
      <c r="D142" s="222"/>
    </row>
    <row r="143" s="218" customFormat="1" spans="3:4">
      <c r="C143" s="222"/>
      <c r="D143" s="222"/>
    </row>
    <row r="144" s="218" customFormat="1" spans="3:4">
      <c r="C144" s="222"/>
      <c r="D144" s="222"/>
    </row>
    <row r="145" s="218" customFormat="1" spans="3:4">
      <c r="C145" s="222"/>
      <c r="D145" s="222"/>
    </row>
    <row r="146" s="218" customFormat="1" spans="3:4">
      <c r="C146" s="222"/>
      <c r="D146" s="222"/>
    </row>
    <row r="147" s="218" customFormat="1" spans="3:4">
      <c r="C147" s="222"/>
      <c r="D147" s="222"/>
    </row>
    <row r="148" s="218" customFormat="1" spans="3:4">
      <c r="C148" s="222"/>
      <c r="D148" s="222"/>
    </row>
    <row r="149" s="218" customFormat="1" spans="3:4">
      <c r="C149" s="222"/>
      <c r="D149" s="222"/>
    </row>
    <row r="150" s="218" customFormat="1" spans="3:4">
      <c r="C150" s="222"/>
      <c r="D150" s="222"/>
    </row>
    <row r="151" s="218" customFormat="1" spans="3:4">
      <c r="C151" s="222"/>
      <c r="D151" s="222"/>
    </row>
    <row r="152" s="218" customFormat="1" spans="3:4">
      <c r="C152" s="222"/>
      <c r="D152" s="222"/>
    </row>
    <row r="153" s="218" customFormat="1" spans="3:4">
      <c r="C153" s="222"/>
      <c r="D153" s="222"/>
    </row>
    <row r="154" s="218" customFormat="1" spans="3:4">
      <c r="C154" s="222"/>
      <c r="D154" s="222"/>
    </row>
    <row r="155" s="218" customFormat="1" spans="3:4">
      <c r="C155" s="222"/>
      <c r="D155" s="222"/>
    </row>
    <row r="156" s="218" customFormat="1" spans="3:4">
      <c r="C156" s="222"/>
      <c r="D156" s="222"/>
    </row>
    <row r="157" s="218" customFormat="1" spans="3:4">
      <c r="C157" s="222"/>
      <c r="D157" s="222"/>
    </row>
    <row r="158" s="218" customFormat="1" spans="3:4">
      <c r="C158" s="222"/>
      <c r="D158" s="222"/>
    </row>
    <row r="159" s="218" customFormat="1" spans="3:4">
      <c r="C159" s="222"/>
      <c r="D159" s="222"/>
    </row>
    <row r="160" s="218" customFormat="1" spans="3:4">
      <c r="C160" s="222"/>
      <c r="D160" s="222"/>
    </row>
    <row r="161" s="218" customFormat="1" spans="3:4">
      <c r="C161" s="222"/>
      <c r="D161" s="222"/>
    </row>
    <row r="162" s="218" customFormat="1" spans="3:4">
      <c r="C162" s="222"/>
      <c r="D162" s="222"/>
    </row>
    <row r="163" s="218" customFormat="1" spans="3:4">
      <c r="C163" s="222"/>
      <c r="D163" s="222"/>
    </row>
    <row r="164" s="218" customFormat="1" spans="3:4">
      <c r="C164" s="222"/>
      <c r="D164" s="222"/>
    </row>
    <row r="165" s="218" customFormat="1" spans="3:4">
      <c r="C165" s="222"/>
      <c r="D165" s="222"/>
    </row>
    <row r="166" s="218" customFormat="1" spans="3:4">
      <c r="C166" s="222"/>
      <c r="D166" s="222"/>
    </row>
    <row r="167" s="218" customFormat="1" spans="3:4">
      <c r="C167" s="222"/>
      <c r="D167" s="222"/>
    </row>
    <row r="168" s="218" customFormat="1" spans="3:4">
      <c r="C168" s="222"/>
      <c r="D168" s="222"/>
    </row>
    <row r="169" s="218" customFormat="1" spans="3:4">
      <c r="C169" s="222"/>
      <c r="D169" s="222"/>
    </row>
    <row r="170" s="218" customFormat="1" spans="3:4">
      <c r="C170" s="222"/>
      <c r="D170" s="222"/>
    </row>
    <row r="171" s="218" customFormat="1" spans="3:4">
      <c r="C171" s="222"/>
      <c r="D171" s="222"/>
    </row>
    <row r="172" s="218" customFormat="1" spans="3:4">
      <c r="C172" s="222"/>
      <c r="D172" s="222"/>
    </row>
    <row r="173" s="218" customFormat="1" spans="3:4">
      <c r="C173" s="222"/>
      <c r="D173" s="222"/>
    </row>
    <row r="174" s="218" customFormat="1" spans="3:4">
      <c r="C174" s="222"/>
      <c r="D174" s="222"/>
    </row>
    <row r="175" s="218" customFormat="1" spans="3:4">
      <c r="C175" s="222"/>
      <c r="D175" s="222"/>
    </row>
    <row r="176" s="218" customFormat="1" spans="3:4">
      <c r="C176" s="222"/>
      <c r="D176" s="222"/>
    </row>
    <row r="177" s="218" customFormat="1" spans="3:4">
      <c r="C177" s="222"/>
      <c r="D177" s="222"/>
    </row>
    <row r="178" s="218" customFormat="1" spans="3:4">
      <c r="C178" s="222"/>
      <c r="D178" s="222"/>
    </row>
    <row r="179" s="218" customFormat="1" spans="3:4">
      <c r="C179" s="222"/>
      <c r="D179" s="222"/>
    </row>
    <row r="180" s="218" customFormat="1" spans="3:4">
      <c r="C180" s="222"/>
      <c r="D180" s="222"/>
    </row>
    <row r="181" s="218" customFormat="1" spans="3:4">
      <c r="C181" s="222"/>
      <c r="D181" s="222"/>
    </row>
    <row r="182" s="218" customFormat="1" spans="3:4">
      <c r="C182" s="222"/>
      <c r="D182" s="222"/>
    </row>
    <row r="183" s="218" customFormat="1" spans="3:4">
      <c r="C183" s="222"/>
      <c r="D183" s="222"/>
    </row>
    <row r="184" s="218" customFormat="1" spans="3:4">
      <c r="C184" s="222"/>
      <c r="D184" s="222"/>
    </row>
    <row r="185" s="218" customFormat="1" spans="3:4">
      <c r="C185" s="222"/>
      <c r="D185" s="222"/>
    </row>
    <row r="186" s="218" customFormat="1" spans="3:4">
      <c r="C186" s="222"/>
      <c r="D186" s="222"/>
    </row>
    <row r="187" s="218" customFormat="1" spans="3:4">
      <c r="C187" s="222"/>
      <c r="D187" s="222"/>
    </row>
    <row r="188" s="218" customFormat="1" spans="3:4">
      <c r="C188" s="222"/>
      <c r="D188" s="222"/>
    </row>
    <row r="189" s="218" customFormat="1" spans="3:4">
      <c r="C189" s="222"/>
      <c r="D189" s="222"/>
    </row>
    <row r="190" s="218" customFormat="1" spans="3:4">
      <c r="C190" s="222"/>
      <c r="D190" s="222"/>
    </row>
    <row r="191" s="218" customFormat="1" spans="3:4">
      <c r="C191" s="222"/>
      <c r="D191" s="222"/>
    </row>
    <row r="192" s="218" customFormat="1" spans="3:4">
      <c r="C192" s="222"/>
      <c r="D192" s="222"/>
    </row>
    <row r="193" s="218" customFormat="1" spans="3:4">
      <c r="C193" s="222"/>
      <c r="D193" s="222"/>
    </row>
    <row r="194" s="218" customFormat="1" spans="3:4">
      <c r="C194" s="222"/>
      <c r="D194" s="222"/>
    </row>
    <row r="195" s="218" customFormat="1" spans="3:4">
      <c r="C195" s="222"/>
      <c r="D195" s="222"/>
    </row>
    <row r="196" s="218" customFormat="1" spans="3:4">
      <c r="C196" s="222"/>
      <c r="D196" s="222"/>
    </row>
    <row r="197" s="218" customFormat="1" spans="3:4">
      <c r="C197" s="222"/>
      <c r="D197" s="222"/>
    </row>
    <row r="198" s="218" customFormat="1" spans="3:4">
      <c r="C198" s="222"/>
      <c r="D198" s="222"/>
    </row>
    <row r="199" s="218" customFormat="1" spans="3:4">
      <c r="C199" s="222"/>
      <c r="D199" s="222"/>
    </row>
    <row r="200" s="218" customFormat="1" spans="3:4">
      <c r="C200" s="222"/>
      <c r="D200" s="222"/>
    </row>
    <row r="201" s="218" customFormat="1" spans="3:4">
      <c r="C201" s="222"/>
      <c r="D201" s="222"/>
    </row>
    <row r="202" s="218" customFormat="1" spans="3:4">
      <c r="C202" s="222"/>
      <c r="D202" s="222"/>
    </row>
    <row r="203" s="218" customFormat="1" spans="3:4">
      <c r="C203" s="222"/>
      <c r="D203" s="222"/>
    </row>
    <row r="204" s="218" customFormat="1" spans="3:4">
      <c r="C204" s="222"/>
      <c r="D204" s="222"/>
    </row>
    <row r="205" s="218" customFormat="1" spans="3:4">
      <c r="C205" s="222"/>
      <c r="D205" s="222"/>
    </row>
    <row r="206" s="218" customFormat="1" spans="3:4">
      <c r="C206" s="222"/>
      <c r="D206" s="222"/>
    </row>
    <row r="207" s="218" customFormat="1" spans="3:4">
      <c r="C207" s="222"/>
      <c r="D207" s="222"/>
    </row>
    <row r="208" s="218" customFormat="1" spans="3:4">
      <c r="C208" s="222"/>
      <c r="D208" s="222"/>
    </row>
    <row r="209" s="218" customFormat="1" spans="3:4">
      <c r="C209" s="222"/>
      <c r="D209" s="222"/>
    </row>
    <row r="210" s="218" customFormat="1" spans="3:4">
      <c r="C210" s="222"/>
      <c r="D210" s="222"/>
    </row>
    <row r="211" s="218" customFormat="1" spans="3:4">
      <c r="C211" s="222"/>
      <c r="D211" s="222"/>
    </row>
    <row r="212" s="218" customFormat="1" spans="3:4">
      <c r="C212" s="222"/>
      <c r="D212" s="222"/>
    </row>
    <row r="213" s="218" customFormat="1" spans="3:4">
      <c r="C213" s="222"/>
      <c r="D213" s="222"/>
    </row>
    <row r="214" s="218" customFormat="1" spans="3:4">
      <c r="C214" s="222"/>
      <c r="D214" s="222"/>
    </row>
    <row r="215" s="218" customFormat="1" spans="3:4">
      <c r="C215" s="222"/>
      <c r="D215" s="222"/>
    </row>
    <row r="216" s="218" customFormat="1" spans="3:4">
      <c r="C216" s="222"/>
      <c r="D216" s="222"/>
    </row>
    <row r="217" s="218" customFormat="1" spans="3:4">
      <c r="C217" s="222"/>
      <c r="D217" s="222"/>
    </row>
    <row r="218" s="218" customFormat="1" spans="3:4">
      <c r="C218" s="222"/>
      <c r="D218" s="222"/>
    </row>
    <row r="219" s="218" customFormat="1" spans="3:4">
      <c r="C219" s="222"/>
      <c r="D219" s="222"/>
    </row>
    <row r="220" s="218" customFormat="1" spans="3:4">
      <c r="C220" s="222"/>
      <c r="D220" s="222"/>
    </row>
    <row r="221" s="218" customFormat="1" spans="3:4">
      <c r="C221" s="222"/>
      <c r="D221" s="222"/>
    </row>
    <row r="222" s="218" customFormat="1" spans="3:4">
      <c r="C222" s="222"/>
      <c r="D222" s="222"/>
    </row>
    <row r="223" s="218" customFormat="1" spans="3:4">
      <c r="C223" s="222"/>
      <c r="D223" s="222"/>
    </row>
    <row r="224" s="218" customFormat="1" spans="3:4">
      <c r="C224" s="222"/>
      <c r="D224" s="222"/>
    </row>
    <row r="225" s="218" customFormat="1" spans="3:4">
      <c r="C225" s="222"/>
      <c r="D225" s="222"/>
    </row>
    <row r="226" s="218" customFormat="1" spans="3:4">
      <c r="C226" s="222"/>
      <c r="D226" s="222"/>
    </row>
    <row r="227" s="218" customFormat="1" spans="3:4">
      <c r="C227" s="222"/>
      <c r="D227" s="222"/>
    </row>
    <row r="228" s="218" customFormat="1" spans="3:4">
      <c r="C228" s="222"/>
      <c r="D228" s="222"/>
    </row>
    <row r="229" s="218" customFormat="1" spans="3:4">
      <c r="C229" s="222"/>
      <c r="D229" s="222"/>
    </row>
    <row r="230" s="218" customFormat="1" spans="3:4">
      <c r="C230" s="222"/>
      <c r="D230" s="222"/>
    </row>
    <row r="231" s="218" customFormat="1" spans="3:4">
      <c r="C231" s="222"/>
      <c r="D231" s="222"/>
    </row>
    <row r="232" s="218" customFormat="1" spans="3:4">
      <c r="C232" s="222"/>
      <c r="D232" s="222"/>
    </row>
    <row r="233" s="218" customFormat="1" spans="3:4">
      <c r="C233" s="222"/>
      <c r="D233" s="222"/>
    </row>
    <row r="234" s="218" customFormat="1" spans="3:4">
      <c r="C234" s="222"/>
      <c r="D234" s="222"/>
    </row>
    <row r="235" s="218" customFormat="1" spans="3:4">
      <c r="C235" s="222"/>
      <c r="D235" s="222"/>
    </row>
    <row r="236" s="218" customFormat="1" spans="3:4">
      <c r="C236" s="222"/>
      <c r="D236" s="222"/>
    </row>
    <row r="237" s="218" customFormat="1" spans="3:4">
      <c r="C237" s="222"/>
      <c r="D237" s="222"/>
    </row>
    <row r="238" s="218" customFormat="1" spans="3:4">
      <c r="C238" s="222"/>
      <c r="D238" s="222"/>
    </row>
    <row r="239" s="218" customFormat="1" spans="3:4">
      <c r="C239" s="222"/>
      <c r="D239" s="222"/>
    </row>
    <row r="240" s="218" customFormat="1" spans="3:4">
      <c r="C240" s="222"/>
      <c r="D240" s="222"/>
    </row>
    <row r="241" s="218" customFormat="1" spans="3:4">
      <c r="C241" s="222"/>
      <c r="D241" s="222"/>
    </row>
    <row r="242" s="218" customFormat="1" spans="3:4">
      <c r="C242" s="222"/>
      <c r="D242" s="222"/>
    </row>
    <row r="243" s="218" customFormat="1" spans="3:4">
      <c r="C243" s="222"/>
      <c r="D243" s="222"/>
    </row>
    <row r="244" s="218" customFormat="1" spans="3:4">
      <c r="C244" s="222"/>
      <c r="D244" s="222"/>
    </row>
    <row r="245" s="218" customFormat="1" spans="3:4">
      <c r="C245" s="222"/>
      <c r="D245" s="222"/>
    </row>
    <row r="246" s="218" customFormat="1" spans="3:4">
      <c r="C246" s="222"/>
      <c r="D246" s="222"/>
    </row>
  </sheetData>
  <mergeCells count="2">
    <mergeCell ref="A2:D2"/>
    <mergeCell ref="A3:D3"/>
  </mergeCells>
  <printOptions horizontalCentered="1"/>
  <pageMargins left="0.393055555555556" right="0.393055555555556" top="0.235416666666667" bottom="0.15625" header="0.275" footer="0.275"/>
  <pageSetup paperSize="9" scale="97" orientation="portrait" horizontalDpi="600"/>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D7" sqref="D7"/>
    </sheetView>
  </sheetViews>
  <sheetFormatPr defaultColWidth="10" defaultRowHeight="14.25" outlineLevelCol="1"/>
  <cols>
    <col min="1" max="1" width="62.3714285714286" style="195" customWidth="1"/>
    <col min="2" max="2" width="32.447619047619" style="200" customWidth="1"/>
    <col min="3" max="16382" width="10" style="195"/>
    <col min="16383" max="16384" width="10" style="1"/>
  </cols>
  <sheetData>
    <row r="1" s="194" customFormat="1" ht="18.75" customHeight="1" spans="1:2">
      <c r="A1" s="201" t="s">
        <v>1381</v>
      </c>
      <c r="B1" s="202"/>
    </row>
    <row r="2" s="195" customFormat="1" ht="31.5" customHeight="1" spans="1:2">
      <c r="A2" s="203" t="s">
        <v>1382</v>
      </c>
      <c r="B2" s="203"/>
    </row>
    <row r="3" s="196" customFormat="1" ht="29.25" customHeight="1" spans="1:2">
      <c r="A3" s="204" t="s">
        <v>285</v>
      </c>
      <c r="B3" s="204"/>
    </row>
    <row r="4" s="197" customFormat="1" ht="36" customHeight="1" spans="1:2">
      <c r="A4" s="205" t="s">
        <v>365</v>
      </c>
      <c r="B4" s="206" t="s">
        <v>453</v>
      </c>
    </row>
    <row r="5" s="198" customFormat="1" ht="36" customHeight="1" spans="1:2">
      <c r="A5" s="207" t="s">
        <v>1352</v>
      </c>
      <c r="B5" s="208">
        <f>SUM(B6:B11)</f>
        <v>912</v>
      </c>
    </row>
    <row r="6" s="199" customFormat="1" ht="36" customHeight="1" spans="1:2">
      <c r="A6" s="209" t="s">
        <v>1353</v>
      </c>
      <c r="B6" s="210">
        <v>912</v>
      </c>
    </row>
    <row r="7" s="199" customFormat="1" ht="36" customHeight="1" spans="1:2">
      <c r="A7" s="209" t="s">
        <v>1354</v>
      </c>
      <c r="B7" s="211"/>
    </row>
    <row r="8" s="199" customFormat="1" ht="36" customHeight="1" spans="1:2">
      <c r="A8" s="209" t="s">
        <v>1355</v>
      </c>
      <c r="B8" s="210"/>
    </row>
    <row r="9" s="199" customFormat="1" ht="36" customHeight="1" spans="1:2">
      <c r="A9" s="209" t="s">
        <v>1356</v>
      </c>
      <c r="B9" s="210"/>
    </row>
    <row r="10" s="199" customFormat="1" ht="36" customHeight="1" spans="1:2">
      <c r="A10" s="209" t="s">
        <v>1357</v>
      </c>
      <c r="B10" s="210"/>
    </row>
    <row r="11" s="199" customFormat="1" ht="36" customHeight="1" spans="1:2">
      <c r="A11" s="209" t="s">
        <v>1358</v>
      </c>
      <c r="B11" s="210"/>
    </row>
    <row r="12" ht="30" customHeight="1" spans="1:2">
      <c r="A12" s="212" t="s">
        <v>1371</v>
      </c>
    </row>
  </sheetData>
  <mergeCells count="2">
    <mergeCell ref="A2:B2"/>
    <mergeCell ref="A3:B3"/>
  </mergeCells>
  <printOptions horizontalCentered="1"/>
  <pageMargins left="0.393055555555556" right="0.393055555555556" top="0.393055555555556" bottom="0.393055555555556" header="0.5" footer="0.5"/>
  <pageSetup paperSize="9" orientation="portrait" horizontalDpi="600"/>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0"/>
  <sheetViews>
    <sheetView workbookViewId="0">
      <selection activeCell="A22" sqref="A22"/>
    </sheetView>
  </sheetViews>
  <sheetFormatPr defaultColWidth="10" defaultRowHeight="14.25" outlineLevelCol="3"/>
  <cols>
    <col min="1" max="1" width="54.8857142857143" style="1" customWidth="1"/>
    <col min="2" max="2" width="17.7809523809524" style="1" customWidth="1"/>
    <col min="3" max="244" width="10" style="1"/>
    <col min="245" max="245" width="50.447619047619" style="1" customWidth="1"/>
    <col min="246" max="246" width="43" style="1" customWidth="1"/>
    <col min="247" max="500" width="10" style="1"/>
    <col min="501" max="501" width="50.447619047619" style="1" customWidth="1"/>
    <col min="502" max="502" width="43" style="1" customWidth="1"/>
    <col min="503" max="756" width="10" style="1"/>
    <col min="757" max="757" width="50.447619047619" style="1" customWidth="1"/>
    <col min="758" max="758" width="43" style="1" customWidth="1"/>
    <col min="759" max="1012" width="10" style="1"/>
    <col min="1013" max="1013" width="50.447619047619" style="1" customWidth="1"/>
    <col min="1014" max="1014" width="43" style="1" customWidth="1"/>
    <col min="1015" max="1268" width="10" style="1"/>
    <col min="1269" max="1269" width="50.447619047619" style="1" customWidth="1"/>
    <col min="1270" max="1270" width="43" style="1" customWidth="1"/>
    <col min="1271" max="1524" width="10" style="1"/>
    <col min="1525" max="1525" width="50.447619047619" style="1" customWidth="1"/>
    <col min="1526" max="1526" width="43" style="1" customWidth="1"/>
    <col min="1527" max="1780" width="10" style="1"/>
    <col min="1781" max="1781" width="50.447619047619" style="1" customWidth="1"/>
    <col min="1782" max="1782" width="43" style="1" customWidth="1"/>
    <col min="1783" max="2036" width="10" style="1"/>
    <col min="2037" max="2037" width="50.447619047619" style="1" customWidth="1"/>
    <col min="2038" max="2038" width="43" style="1" customWidth="1"/>
    <col min="2039" max="2292" width="10" style="1"/>
    <col min="2293" max="2293" width="50.447619047619" style="1" customWidth="1"/>
    <col min="2294" max="2294" width="43" style="1" customWidth="1"/>
    <col min="2295" max="2548" width="10" style="1"/>
    <col min="2549" max="2549" width="50.447619047619" style="1" customWidth="1"/>
    <col min="2550" max="2550" width="43" style="1" customWidth="1"/>
    <col min="2551" max="2804" width="10" style="1"/>
    <col min="2805" max="2805" width="50.447619047619" style="1" customWidth="1"/>
    <col min="2806" max="2806" width="43" style="1" customWidth="1"/>
    <col min="2807" max="3060" width="10" style="1"/>
    <col min="3061" max="3061" width="50.447619047619" style="1" customWidth="1"/>
    <col min="3062" max="3062" width="43" style="1" customWidth="1"/>
    <col min="3063" max="3316" width="10" style="1"/>
    <col min="3317" max="3317" width="50.447619047619" style="1" customWidth="1"/>
    <col min="3318" max="3318" width="43" style="1" customWidth="1"/>
    <col min="3319" max="3572" width="10" style="1"/>
    <col min="3573" max="3573" width="50.447619047619" style="1" customWidth="1"/>
    <col min="3574" max="3574" width="43" style="1" customWidth="1"/>
    <col min="3575" max="3828" width="10" style="1"/>
    <col min="3829" max="3829" width="50.447619047619" style="1" customWidth="1"/>
    <col min="3830" max="3830" width="43" style="1" customWidth="1"/>
    <col min="3831" max="4084" width="10" style="1"/>
    <col min="4085" max="4085" width="50.447619047619" style="1" customWidth="1"/>
    <col min="4086" max="4086" width="43" style="1" customWidth="1"/>
    <col min="4087" max="4340" width="10" style="1"/>
    <col min="4341" max="4341" width="50.447619047619" style="1" customWidth="1"/>
    <col min="4342" max="4342" width="43" style="1" customWidth="1"/>
    <col min="4343" max="4596" width="10" style="1"/>
    <col min="4597" max="4597" width="50.447619047619" style="1" customWidth="1"/>
    <col min="4598" max="4598" width="43" style="1" customWidth="1"/>
    <col min="4599" max="4852" width="10" style="1"/>
    <col min="4853" max="4853" width="50.447619047619" style="1" customWidth="1"/>
    <col min="4854" max="4854" width="43" style="1" customWidth="1"/>
    <col min="4855" max="5108" width="10" style="1"/>
    <col min="5109" max="5109" width="50.447619047619" style="1" customWidth="1"/>
    <col min="5110" max="5110" width="43" style="1" customWidth="1"/>
    <col min="5111" max="5364" width="10" style="1"/>
    <col min="5365" max="5365" width="50.447619047619" style="1" customWidth="1"/>
    <col min="5366" max="5366" width="43" style="1" customWidth="1"/>
    <col min="5367" max="5620" width="10" style="1"/>
    <col min="5621" max="5621" width="50.447619047619" style="1" customWidth="1"/>
    <col min="5622" max="5622" width="43" style="1" customWidth="1"/>
    <col min="5623" max="5876" width="10" style="1"/>
    <col min="5877" max="5877" width="50.447619047619" style="1" customWidth="1"/>
    <col min="5878" max="5878" width="43" style="1" customWidth="1"/>
    <col min="5879" max="6132" width="10" style="1"/>
    <col min="6133" max="6133" width="50.447619047619" style="1" customWidth="1"/>
    <col min="6134" max="6134" width="43" style="1" customWidth="1"/>
    <col min="6135" max="6388" width="10" style="1"/>
    <col min="6389" max="6389" width="50.447619047619" style="1" customWidth="1"/>
    <col min="6390" max="6390" width="43" style="1" customWidth="1"/>
    <col min="6391" max="6644" width="10" style="1"/>
    <col min="6645" max="6645" width="50.447619047619" style="1" customWidth="1"/>
    <col min="6646" max="6646" width="43" style="1" customWidth="1"/>
    <col min="6647" max="6900" width="10" style="1"/>
    <col min="6901" max="6901" width="50.447619047619" style="1" customWidth="1"/>
    <col min="6902" max="6902" width="43" style="1" customWidth="1"/>
    <col min="6903" max="7156" width="10" style="1"/>
    <col min="7157" max="7157" width="50.447619047619" style="1" customWidth="1"/>
    <col min="7158" max="7158" width="43" style="1" customWidth="1"/>
    <col min="7159" max="7412" width="10" style="1"/>
    <col min="7413" max="7413" width="50.447619047619" style="1" customWidth="1"/>
    <col min="7414" max="7414" width="43" style="1" customWidth="1"/>
    <col min="7415" max="7668" width="10" style="1"/>
    <col min="7669" max="7669" width="50.447619047619" style="1" customWidth="1"/>
    <col min="7670" max="7670" width="43" style="1" customWidth="1"/>
    <col min="7671" max="7924" width="10" style="1"/>
    <col min="7925" max="7925" width="50.447619047619" style="1" customWidth="1"/>
    <col min="7926" max="7926" width="43" style="1" customWidth="1"/>
    <col min="7927" max="8180" width="10" style="1"/>
    <col min="8181" max="8181" width="50.447619047619" style="1" customWidth="1"/>
    <col min="8182" max="8182" width="43" style="1" customWidth="1"/>
    <col min="8183" max="8436" width="10" style="1"/>
    <col min="8437" max="8437" width="50.447619047619" style="1" customWidth="1"/>
    <col min="8438" max="8438" width="43" style="1" customWidth="1"/>
    <col min="8439" max="8692" width="10" style="1"/>
    <col min="8693" max="8693" width="50.447619047619" style="1" customWidth="1"/>
    <col min="8694" max="8694" width="43" style="1" customWidth="1"/>
    <col min="8695" max="8948" width="10" style="1"/>
    <col min="8949" max="8949" width="50.447619047619" style="1" customWidth="1"/>
    <col min="8950" max="8950" width="43" style="1" customWidth="1"/>
    <col min="8951" max="9204" width="10" style="1"/>
    <col min="9205" max="9205" width="50.447619047619" style="1" customWidth="1"/>
    <col min="9206" max="9206" width="43" style="1" customWidth="1"/>
    <col min="9207" max="9460" width="10" style="1"/>
    <col min="9461" max="9461" width="50.447619047619" style="1" customWidth="1"/>
    <col min="9462" max="9462" width="43" style="1" customWidth="1"/>
    <col min="9463" max="9716" width="10" style="1"/>
    <col min="9717" max="9717" width="50.447619047619" style="1" customWidth="1"/>
    <col min="9718" max="9718" width="43" style="1" customWidth="1"/>
    <col min="9719" max="9972" width="10" style="1"/>
    <col min="9973" max="9973" width="50.447619047619" style="1" customWidth="1"/>
    <col min="9974" max="9974" width="43" style="1" customWidth="1"/>
    <col min="9975" max="10228" width="10" style="1"/>
    <col min="10229" max="10229" width="50.447619047619" style="1" customWidth="1"/>
    <col min="10230" max="10230" width="43" style="1" customWidth="1"/>
    <col min="10231" max="10484" width="10" style="1"/>
    <col min="10485" max="10485" width="50.447619047619" style="1" customWidth="1"/>
    <col min="10486" max="10486" width="43" style="1" customWidth="1"/>
    <col min="10487" max="10740" width="10" style="1"/>
    <col min="10741" max="10741" width="50.447619047619" style="1" customWidth="1"/>
    <col min="10742" max="10742" width="43" style="1" customWidth="1"/>
    <col min="10743" max="10996" width="10" style="1"/>
    <col min="10997" max="10997" width="50.447619047619" style="1" customWidth="1"/>
    <col min="10998" max="10998" width="43" style="1" customWidth="1"/>
    <col min="10999" max="11252" width="10" style="1"/>
    <col min="11253" max="11253" width="50.447619047619" style="1" customWidth="1"/>
    <col min="11254" max="11254" width="43" style="1" customWidth="1"/>
    <col min="11255" max="11508" width="10" style="1"/>
    <col min="11509" max="11509" width="50.447619047619" style="1" customWidth="1"/>
    <col min="11510" max="11510" width="43" style="1" customWidth="1"/>
    <col min="11511" max="11764" width="10" style="1"/>
    <col min="11765" max="11765" width="50.447619047619" style="1" customWidth="1"/>
    <col min="11766" max="11766" width="43" style="1" customWidth="1"/>
    <col min="11767" max="12020" width="10" style="1"/>
    <col min="12021" max="12021" width="50.447619047619" style="1" customWidth="1"/>
    <col min="12022" max="12022" width="43" style="1" customWidth="1"/>
    <col min="12023" max="12276" width="10" style="1"/>
    <col min="12277" max="12277" width="50.447619047619" style="1" customWidth="1"/>
    <col min="12278" max="12278" width="43" style="1" customWidth="1"/>
    <col min="12279" max="12532" width="10" style="1"/>
    <col min="12533" max="12533" width="50.447619047619" style="1" customWidth="1"/>
    <col min="12534" max="12534" width="43" style="1" customWidth="1"/>
    <col min="12535" max="12788" width="10" style="1"/>
    <col min="12789" max="12789" width="50.447619047619" style="1" customWidth="1"/>
    <col min="12790" max="12790" width="43" style="1" customWidth="1"/>
    <col min="12791" max="13044" width="10" style="1"/>
    <col min="13045" max="13045" width="50.447619047619" style="1" customWidth="1"/>
    <col min="13046" max="13046" width="43" style="1" customWidth="1"/>
    <col min="13047" max="13300" width="10" style="1"/>
    <col min="13301" max="13301" width="50.447619047619" style="1" customWidth="1"/>
    <col min="13302" max="13302" width="43" style="1" customWidth="1"/>
    <col min="13303" max="13556" width="10" style="1"/>
    <col min="13557" max="13557" width="50.447619047619" style="1" customWidth="1"/>
    <col min="13558" max="13558" width="43" style="1" customWidth="1"/>
    <col min="13559" max="13812" width="10" style="1"/>
    <col min="13813" max="13813" width="50.447619047619" style="1" customWidth="1"/>
    <col min="13814" max="13814" width="43" style="1" customWidth="1"/>
    <col min="13815" max="14068" width="10" style="1"/>
    <col min="14069" max="14069" width="50.447619047619" style="1" customWidth="1"/>
    <col min="14070" max="14070" width="43" style="1" customWidth="1"/>
    <col min="14071" max="14324" width="10" style="1"/>
    <col min="14325" max="14325" width="50.447619047619" style="1" customWidth="1"/>
    <col min="14326" max="14326" width="43" style="1" customWidth="1"/>
    <col min="14327" max="14580" width="10" style="1"/>
    <col min="14581" max="14581" width="50.447619047619" style="1" customWidth="1"/>
    <col min="14582" max="14582" width="43" style="1" customWidth="1"/>
    <col min="14583" max="14836" width="10" style="1"/>
    <col min="14837" max="14837" width="50.447619047619" style="1" customWidth="1"/>
    <col min="14838" max="14838" width="43" style="1" customWidth="1"/>
    <col min="14839" max="15092" width="10" style="1"/>
    <col min="15093" max="15093" width="50.447619047619" style="1" customWidth="1"/>
    <col min="15094" max="15094" width="43" style="1" customWidth="1"/>
    <col min="15095" max="15348" width="10" style="1"/>
    <col min="15349" max="15349" width="50.447619047619" style="1" customWidth="1"/>
    <col min="15350" max="15350" width="43" style="1" customWidth="1"/>
    <col min="15351" max="15604" width="10" style="1"/>
    <col min="15605" max="15605" width="50.447619047619" style="1" customWidth="1"/>
    <col min="15606" max="15606" width="43" style="1" customWidth="1"/>
    <col min="15607" max="15860" width="10" style="1"/>
    <col min="15861" max="15861" width="50.447619047619" style="1" customWidth="1"/>
    <col min="15862" max="15862" width="43" style="1" customWidth="1"/>
    <col min="15863" max="16116" width="10" style="1"/>
    <col min="16117" max="16117" width="50.447619047619" style="1" customWidth="1"/>
    <col min="16118" max="16118" width="43" style="1" customWidth="1"/>
    <col min="16119" max="16374" width="10" style="1"/>
  </cols>
  <sheetData>
    <row r="1" s="1" customFormat="1" ht="18" customHeight="1" spans="1:4">
      <c r="A1" s="125" t="s">
        <v>1383</v>
      </c>
      <c r="B1" s="128"/>
    </row>
    <row r="2" s="1" customFormat="1" ht="34" customHeight="1" spans="1:4">
      <c r="A2" s="184" t="s">
        <v>1384</v>
      </c>
      <c r="B2" s="185"/>
    </row>
    <row r="3" s="1" customFormat="1" ht="22" customHeight="1" spans="1:4">
      <c r="A3" s="186" t="s">
        <v>285</v>
      </c>
      <c r="B3" s="186"/>
    </row>
    <row r="4" s="1" customFormat="1" ht="28" customHeight="1" spans="1:4">
      <c r="A4" s="187" t="s">
        <v>365</v>
      </c>
      <c r="B4" s="187" t="s">
        <v>1385</v>
      </c>
    </row>
    <row r="5" s="2" customFormat="1" ht="28" customHeight="1" spans="1:4">
      <c r="A5" s="188" t="s">
        <v>1386</v>
      </c>
      <c r="B5" s="138">
        <f>SUM(B6:B7)</f>
        <v>2877815.21</v>
      </c>
    </row>
    <row r="6" s="1" customFormat="1" ht="28" customHeight="1" spans="1:4">
      <c r="A6" s="189" t="s">
        <v>1387</v>
      </c>
      <c r="B6" s="145">
        <v>352078.21</v>
      </c>
    </row>
    <row r="7" s="1" customFormat="1" ht="28" customHeight="1" spans="1:4">
      <c r="A7" s="189" t="s">
        <v>1388</v>
      </c>
      <c r="B7" s="145">
        <v>2525737</v>
      </c>
    </row>
    <row r="8" s="2" customFormat="1" ht="28" customHeight="1" spans="1:4">
      <c r="A8" s="188" t="s">
        <v>1389</v>
      </c>
      <c r="B8" s="138">
        <f>B9+B14</f>
        <v>1037630</v>
      </c>
    </row>
    <row r="9" s="1" customFormat="1" ht="28" customHeight="1" spans="1:4">
      <c r="A9" s="189" t="s">
        <v>1390</v>
      </c>
      <c r="B9" s="144">
        <f>SUM(B10:B13)</f>
        <v>1037630</v>
      </c>
    </row>
    <row r="10" s="1" customFormat="1" ht="28" customHeight="1" spans="1:4">
      <c r="A10" s="189" t="s">
        <v>1391</v>
      </c>
      <c r="B10" s="145">
        <v>0</v>
      </c>
    </row>
    <row r="11" s="1" customFormat="1" ht="28" customHeight="1" spans="1:4">
      <c r="A11" s="189" t="s">
        <v>1392</v>
      </c>
      <c r="B11" s="145">
        <v>52250</v>
      </c>
    </row>
    <row r="12" s="1" customFormat="1" ht="28" customHeight="1" spans="1:4">
      <c r="A12" s="189" t="s">
        <v>1393</v>
      </c>
      <c r="B12" s="145">
        <v>375700</v>
      </c>
    </row>
    <row r="13" s="1" customFormat="1" ht="28" customHeight="1" spans="1:4">
      <c r="A13" s="189" t="s">
        <v>1394</v>
      </c>
      <c r="B13" s="145">
        <v>609680</v>
      </c>
    </row>
    <row r="14" s="1" customFormat="1" ht="28" customHeight="1" spans="1:4">
      <c r="A14" s="189" t="s">
        <v>1395</v>
      </c>
      <c r="B14" s="145">
        <v>0</v>
      </c>
    </row>
    <row r="15" s="2" customFormat="1" ht="28" customHeight="1" spans="1:4">
      <c r="A15" s="190" t="s">
        <v>1396</v>
      </c>
      <c r="B15" s="150">
        <f>B16+B18</f>
        <v>699919</v>
      </c>
      <c r="D15" s="191"/>
    </row>
    <row r="16" s="1" customFormat="1" ht="41" customHeight="1" spans="1:4">
      <c r="A16" s="189" t="s">
        <v>1397</v>
      </c>
      <c r="B16" s="145">
        <v>56719</v>
      </c>
    </row>
    <row r="17" s="1" customFormat="1" ht="28" customHeight="1" spans="1:2">
      <c r="A17" s="192" t="s">
        <v>1398</v>
      </c>
      <c r="B17" s="145">
        <v>104.89673</v>
      </c>
    </row>
    <row r="18" s="1" customFormat="1" ht="28" customHeight="1" spans="1:2">
      <c r="A18" s="189" t="s">
        <v>1399</v>
      </c>
      <c r="B18" s="145">
        <v>643200</v>
      </c>
    </row>
    <row r="19" s="2" customFormat="1" ht="28" customHeight="1" spans="1:2">
      <c r="A19" s="190" t="s">
        <v>1400</v>
      </c>
      <c r="B19" s="138">
        <f>B20+B22</f>
        <v>98230</v>
      </c>
    </row>
    <row r="20" s="1" customFormat="1" ht="28" customHeight="1" spans="1:2">
      <c r="A20" s="189" t="s">
        <v>1401</v>
      </c>
      <c r="B20" s="145">
        <v>11431</v>
      </c>
    </row>
    <row r="21" s="1" customFormat="1" ht="28" customHeight="1" spans="1:2">
      <c r="A21" s="192" t="s">
        <v>1402</v>
      </c>
      <c r="B21" s="145">
        <v>49.877744</v>
      </c>
    </row>
    <row r="22" s="1" customFormat="1" ht="28" customHeight="1" spans="1:2">
      <c r="A22" s="189" t="s">
        <v>1403</v>
      </c>
      <c r="B22" s="145">
        <v>86799</v>
      </c>
    </row>
    <row r="23" s="2" customFormat="1" ht="28" customHeight="1" spans="1:2">
      <c r="A23" s="190" t="s">
        <v>1404</v>
      </c>
      <c r="B23" s="150">
        <f>B24+B25</f>
        <v>3537553</v>
      </c>
    </row>
    <row r="24" s="1" customFormat="1" ht="28" customHeight="1" spans="1:2">
      <c r="A24" s="192" t="s">
        <v>1387</v>
      </c>
      <c r="B24" s="145">
        <v>361636</v>
      </c>
    </row>
    <row r="25" s="1" customFormat="1" ht="28" customHeight="1" spans="1:2">
      <c r="A25" s="189" t="s">
        <v>1405</v>
      </c>
      <c r="B25" s="144">
        <v>3175917</v>
      </c>
    </row>
    <row r="26" s="2" customFormat="1" ht="28" customHeight="1" spans="1:2">
      <c r="A26" s="190" t="s">
        <v>1406</v>
      </c>
      <c r="B26" s="150">
        <f>B27+B28</f>
        <v>3699932</v>
      </c>
    </row>
    <row r="27" s="1" customFormat="1" ht="28" customHeight="1" spans="1:2">
      <c r="A27" s="193" t="s">
        <v>1387</v>
      </c>
      <c r="B27" s="145">
        <v>366838</v>
      </c>
    </row>
    <row r="28" s="1" customFormat="1" ht="28" customHeight="1" spans="1:2">
      <c r="A28" s="193" t="s">
        <v>1405</v>
      </c>
      <c r="B28" s="145">
        <v>3333094</v>
      </c>
    </row>
    <row r="29" s="1" customFormat="1" spans="1:2">
      <c r="A29" s="155"/>
      <c r="B29" s="129"/>
    </row>
    <row r="30" s="1" customFormat="1" spans="1:2">
      <c r="A30" s="155"/>
      <c r="B30" s="129"/>
    </row>
    <row r="31" s="1" customFormat="1" spans="1:2">
      <c r="A31" s="155"/>
      <c r="B31" s="129"/>
    </row>
    <row r="32" s="1" customFormat="1" spans="1:2">
      <c r="A32" s="155"/>
      <c r="B32" s="129"/>
    </row>
    <row r="33" s="1" customFormat="1" spans="1:2">
      <c r="A33" s="155"/>
      <c r="B33" s="129"/>
    </row>
    <row r="34" s="1" customFormat="1" spans="1:2">
      <c r="A34" s="155"/>
      <c r="B34" s="129"/>
    </row>
    <row r="35" s="1" customFormat="1" spans="1:2">
      <c r="A35" s="155"/>
      <c r="B35" s="129"/>
    </row>
    <row r="36" s="1" customFormat="1" spans="1:2">
      <c r="A36" s="155"/>
      <c r="B36" s="129"/>
    </row>
    <row r="37" s="1" customFormat="1" spans="1:2">
      <c r="A37" s="155"/>
      <c r="B37" s="129"/>
    </row>
    <row r="38" s="1" customFormat="1" spans="1:2">
      <c r="A38" s="155"/>
      <c r="B38" s="129"/>
    </row>
    <row r="39" s="1" customFormat="1" spans="1:2">
      <c r="A39" s="155"/>
      <c r="B39" s="129"/>
    </row>
    <row r="40" s="1" customFormat="1" spans="1:2">
      <c r="A40" s="155"/>
      <c r="B40" s="129"/>
    </row>
    <row r="41" s="1" customFormat="1" spans="1:2">
      <c r="A41" s="155"/>
      <c r="B41" s="129"/>
    </row>
    <row r="42" s="1" customFormat="1" spans="1:2">
      <c r="A42" s="155"/>
      <c r="B42" s="129"/>
    </row>
    <row r="43" s="1" customFormat="1" spans="1:2">
      <c r="A43" s="155"/>
      <c r="B43" s="129"/>
    </row>
    <row r="44" s="1" customFormat="1" spans="1:2">
      <c r="A44" s="155"/>
      <c r="B44" s="129"/>
    </row>
    <row r="45" s="1" customFormat="1" spans="1:2">
      <c r="A45" s="155"/>
      <c r="B45" s="129"/>
    </row>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sheetData>
  <mergeCells count="2">
    <mergeCell ref="A2:B2"/>
    <mergeCell ref="A3:B3"/>
  </mergeCells>
  <printOptions horizontalCentered="1"/>
  <pageMargins left="0.393055555555556" right="0.393055555555556" top="0.393055555555556" bottom="0.393055555555556" header="0.5" footer="0.5"/>
  <pageSetup paperSize="9" orientation="portrait" horizontalDpi="600"/>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5"/>
  <sheetViews>
    <sheetView workbookViewId="0">
      <selection activeCell="O4" sqref="O4"/>
    </sheetView>
  </sheetViews>
  <sheetFormatPr defaultColWidth="10" defaultRowHeight="14.25"/>
  <cols>
    <col min="1" max="1" width="18.7809523809524" style="170" customWidth="1"/>
    <col min="2" max="12" width="12.7809523809524" style="170" customWidth="1"/>
    <col min="13" max="13" width="14.2857142857143" style="170" customWidth="1"/>
    <col min="14" max="16384" width="10" style="170"/>
  </cols>
  <sheetData>
    <row r="1" s="170" customFormat="1" ht="18" customHeight="1" spans="1:13">
      <c r="A1" s="171" t="s">
        <v>1407</v>
      </c>
      <c r="B1" s="171"/>
      <c r="C1" s="171"/>
      <c r="D1" s="171"/>
      <c r="E1" s="171"/>
      <c r="F1" s="171"/>
      <c r="G1" s="171"/>
      <c r="H1" s="172"/>
      <c r="I1" s="172"/>
      <c r="J1" s="172"/>
      <c r="K1" s="172"/>
      <c r="L1" s="172"/>
      <c r="M1" s="173"/>
    </row>
    <row r="2" s="170" customFormat="1" ht="28.2" customHeight="1" spans="1:13">
      <c r="A2" s="86" t="s">
        <v>1408</v>
      </c>
      <c r="B2" s="86"/>
      <c r="C2" s="86"/>
      <c r="D2" s="86"/>
      <c r="E2" s="86"/>
      <c r="F2" s="86"/>
      <c r="G2" s="86"/>
      <c r="H2" s="86"/>
      <c r="I2" s="86"/>
      <c r="J2" s="86"/>
      <c r="K2" s="86"/>
      <c r="L2" s="86"/>
      <c r="M2" s="86"/>
    </row>
    <row r="3" s="170" customFormat="1" ht="28" customHeight="1" spans="1:13">
      <c r="A3" s="174"/>
      <c r="B3" s="174"/>
      <c r="C3" s="174"/>
      <c r="D3" s="174"/>
      <c r="E3" s="174"/>
      <c r="F3" s="174"/>
      <c r="G3" s="174"/>
      <c r="H3" s="174"/>
      <c r="I3" s="174"/>
      <c r="J3" s="174"/>
      <c r="K3" s="174"/>
      <c r="L3" s="174"/>
      <c r="M3" s="175" t="s">
        <v>285</v>
      </c>
    </row>
    <row r="4" s="170" customFormat="1" ht="36" customHeight="1" spans="1:13">
      <c r="A4" s="176" t="s">
        <v>1409</v>
      </c>
      <c r="B4" s="177" t="s">
        <v>1410</v>
      </c>
      <c r="C4" s="178"/>
      <c r="D4" s="179"/>
      <c r="E4" s="177" t="s">
        <v>1411</v>
      </c>
      <c r="F4" s="178"/>
      <c r="G4" s="179"/>
      <c r="H4" s="177" t="s">
        <v>1412</v>
      </c>
      <c r="I4" s="178"/>
      <c r="J4" s="179"/>
      <c r="K4" s="177" t="s">
        <v>1413</v>
      </c>
      <c r="L4" s="178"/>
      <c r="M4" s="179"/>
    </row>
    <row r="5" s="170" customFormat="1" ht="36" customHeight="1" spans="1:13">
      <c r="A5" s="180"/>
      <c r="B5" s="181" t="s">
        <v>407</v>
      </c>
      <c r="C5" s="181" t="s">
        <v>1414</v>
      </c>
      <c r="D5" s="181" t="s">
        <v>1415</v>
      </c>
      <c r="E5" s="181" t="s">
        <v>407</v>
      </c>
      <c r="F5" s="181" t="s">
        <v>1414</v>
      </c>
      <c r="G5" s="181" t="s">
        <v>1415</v>
      </c>
      <c r="H5" s="181" t="s">
        <v>407</v>
      </c>
      <c r="I5" s="181" t="s">
        <v>1414</v>
      </c>
      <c r="J5" s="181" t="s">
        <v>1415</v>
      </c>
      <c r="K5" s="181" t="s">
        <v>407</v>
      </c>
      <c r="L5" s="181" t="s">
        <v>1414</v>
      </c>
      <c r="M5" s="181" t="s">
        <v>1415</v>
      </c>
    </row>
    <row r="6" s="170" customFormat="1" ht="36" customHeight="1" spans="1:13">
      <c r="A6" s="89" t="s">
        <v>414</v>
      </c>
      <c r="B6" s="92">
        <f>SUM(C6:D6)</f>
        <v>2877815</v>
      </c>
      <c r="C6" s="92">
        <v>352078</v>
      </c>
      <c r="D6" s="92">
        <v>2525737</v>
      </c>
      <c r="E6" s="92">
        <f>SUM(F6:G6)</f>
        <v>403700</v>
      </c>
      <c r="F6" s="92">
        <v>13000</v>
      </c>
      <c r="G6" s="92">
        <v>390700</v>
      </c>
      <c r="H6" s="92">
        <f>SUM(I6:J6)</f>
        <v>3699932</v>
      </c>
      <c r="I6" s="92">
        <v>366838</v>
      </c>
      <c r="J6" s="92">
        <v>3333094</v>
      </c>
      <c r="K6" s="92">
        <f>SUM(L6:M6)</f>
        <v>3537553</v>
      </c>
      <c r="L6" s="92">
        <v>361636</v>
      </c>
      <c r="M6" s="92">
        <v>3175917</v>
      </c>
    </row>
    <row r="7" s="170" customFormat="1" spans="1:13">
      <c r="A7" s="182"/>
      <c r="B7" s="182"/>
      <c r="C7" s="182"/>
      <c r="D7" s="182"/>
      <c r="E7" s="182"/>
      <c r="F7" s="182"/>
      <c r="G7" s="182"/>
      <c r="H7" s="182"/>
      <c r="I7" s="182"/>
      <c r="J7" s="182"/>
      <c r="K7" s="182"/>
      <c r="L7" s="182"/>
      <c r="M7" s="183"/>
    </row>
    <row r="8" s="170" customFormat="1" spans="1:13">
      <c r="A8" s="182"/>
      <c r="B8" s="182"/>
      <c r="C8" s="182"/>
      <c r="D8" s="182"/>
      <c r="E8" s="182"/>
      <c r="F8" s="182"/>
      <c r="G8" s="182"/>
      <c r="H8" s="182"/>
      <c r="I8" s="182"/>
      <c r="J8" s="182"/>
      <c r="K8" s="182"/>
      <c r="L8" s="182"/>
      <c r="M8" s="183"/>
    </row>
    <row r="9" s="170" customFormat="1" spans="1:13">
      <c r="A9" s="182"/>
      <c r="B9" s="182"/>
      <c r="C9" s="182"/>
      <c r="D9" s="182"/>
      <c r="E9" s="182"/>
      <c r="F9" s="182"/>
      <c r="G9" s="182"/>
      <c r="H9" s="182"/>
      <c r="I9" s="182"/>
      <c r="J9" s="182"/>
      <c r="K9" s="182"/>
      <c r="L9" s="182"/>
      <c r="M9" s="183"/>
    </row>
    <row r="10" s="170" customFormat="1" spans="1:13">
      <c r="A10" s="182"/>
      <c r="B10" s="182"/>
      <c r="C10" s="182"/>
      <c r="D10" s="182"/>
      <c r="E10" s="182"/>
      <c r="F10" s="182"/>
      <c r="G10" s="182"/>
      <c r="H10" s="182"/>
      <c r="I10" s="182"/>
      <c r="J10" s="182"/>
      <c r="K10" s="182"/>
      <c r="L10" s="182"/>
      <c r="M10" s="183"/>
    </row>
    <row r="11" s="170" customFormat="1" spans="1:13">
      <c r="A11" s="182"/>
      <c r="B11" s="182"/>
      <c r="C11" s="182"/>
      <c r="D11" s="182"/>
      <c r="E11" s="182"/>
      <c r="F11" s="182"/>
      <c r="G11" s="182"/>
      <c r="H11" s="182"/>
      <c r="I11" s="182"/>
      <c r="J11" s="182"/>
      <c r="K11" s="182"/>
      <c r="L11" s="182"/>
      <c r="M11" s="183"/>
    </row>
    <row r="12" s="170" customFormat="1" spans="1:13">
      <c r="A12" s="182"/>
      <c r="B12" s="182"/>
      <c r="C12" s="182"/>
      <c r="D12" s="182"/>
      <c r="E12" s="182"/>
      <c r="F12" s="182"/>
      <c r="G12" s="182"/>
      <c r="H12" s="182"/>
      <c r="I12" s="182"/>
      <c r="J12" s="182"/>
      <c r="K12" s="182"/>
      <c r="L12" s="182"/>
      <c r="M12" s="183"/>
    </row>
    <row r="13" s="170" customFormat="1" spans="1:13">
      <c r="A13" s="182"/>
      <c r="B13" s="182"/>
      <c r="C13" s="182"/>
      <c r="D13" s="182"/>
      <c r="E13" s="182"/>
      <c r="F13" s="182"/>
      <c r="G13" s="182"/>
      <c r="H13" s="182"/>
      <c r="I13" s="182"/>
      <c r="J13" s="182"/>
      <c r="K13" s="182"/>
      <c r="L13" s="182"/>
      <c r="M13" s="183"/>
    </row>
    <row r="14" s="170" customFormat="1" spans="1:13">
      <c r="A14" s="182"/>
      <c r="B14" s="182"/>
      <c r="C14" s="182"/>
      <c r="D14" s="182"/>
      <c r="E14" s="182"/>
      <c r="F14" s="182"/>
      <c r="G14" s="182"/>
      <c r="H14" s="182"/>
      <c r="I14" s="182"/>
      <c r="J14" s="182"/>
      <c r="K14" s="182"/>
      <c r="L14" s="182"/>
      <c r="M14" s="183"/>
    </row>
    <row r="15" s="170" customFormat="1" spans="1:13">
      <c r="A15" s="182"/>
      <c r="B15" s="182"/>
      <c r="C15" s="182"/>
      <c r="D15" s="182"/>
      <c r="E15" s="182"/>
      <c r="F15" s="182"/>
      <c r="G15" s="182"/>
      <c r="H15" s="182"/>
      <c r="I15" s="182"/>
      <c r="J15" s="182"/>
      <c r="K15" s="182"/>
      <c r="L15" s="182"/>
      <c r="M15" s="183"/>
    </row>
    <row r="16" s="170" customFormat="1" spans="1:13">
      <c r="A16" s="182"/>
      <c r="B16" s="182"/>
      <c r="C16" s="182"/>
      <c r="D16" s="182"/>
      <c r="E16" s="182"/>
      <c r="F16" s="182"/>
      <c r="G16" s="182"/>
      <c r="H16" s="182"/>
      <c r="I16" s="182"/>
      <c r="J16" s="182"/>
      <c r="K16" s="182"/>
      <c r="L16" s="182"/>
      <c r="M16" s="183"/>
    </row>
    <row r="17" s="170" customFormat="1" spans="1:13">
      <c r="A17" s="182"/>
      <c r="B17" s="182"/>
      <c r="C17" s="182"/>
      <c r="D17" s="182"/>
      <c r="E17" s="182"/>
      <c r="F17" s="182"/>
      <c r="G17" s="182"/>
      <c r="H17" s="182"/>
      <c r="I17" s="182"/>
      <c r="J17" s="182"/>
      <c r="K17" s="182"/>
      <c r="L17" s="182"/>
      <c r="M17" s="183"/>
    </row>
    <row r="18" s="170" customFormat="1" spans="1:13">
      <c r="A18" s="182"/>
      <c r="B18" s="182"/>
      <c r="C18" s="182"/>
      <c r="D18" s="182"/>
      <c r="E18" s="182"/>
      <c r="F18" s="182"/>
      <c r="G18" s="182"/>
      <c r="H18" s="182"/>
      <c r="I18" s="182"/>
      <c r="J18" s="182"/>
      <c r="K18" s="182"/>
      <c r="L18" s="182"/>
      <c r="M18" s="183"/>
    </row>
    <row r="19" s="170" customFormat="1" spans="1:13">
      <c r="A19" s="182"/>
      <c r="B19" s="182"/>
      <c r="C19" s="182"/>
      <c r="D19" s="182"/>
      <c r="E19" s="182"/>
      <c r="F19" s="182"/>
      <c r="G19" s="182"/>
      <c r="H19" s="182"/>
      <c r="I19" s="182"/>
      <c r="J19" s="182"/>
      <c r="K19" s="182"/>
      <c r="L19" s="182"/>
      <c r="M19" s="183"/>
    </row>
    <row r="20" s="170" customFormat="1" spans="1:13">
      <c r="A20" s="182"/>
      <c r="B20" s="182"/>
      <c r="C20" s="182"/>
      <c r="D20" s="182"/>
      <c r="E20" s="182"/>
      <c r="F20" s="182"/>
      <c r="G20" s="182"/>
      <c r="H20" s="182"/>
      <c r="I20" s="182"/>
      <c r="J20" s="182"/>
      <c r="K20" s="182"/>
      <c r="L20" s="182"/>
      <c r="M20" s="183"/>
    </row>
    <row r="21" s="170" customFormat="1" spans="1:13">
      <c r="A21" s="182"/>
      <c r="B21" s="182"/>
      <c r="C21" s="182"/>
      <c r="D21" s="182"/>
      <c r="E21" s="182"/>
      <c r="F21" s="182"/>
      <c r="G21" s="182"/>
      <c r="H21" s="182"/>
      <c r="I21" s="182"/>
      <c r="J21" s="182"/>
      <c r="K21" s="182"/>
      <c r="L21" s="182"/>
      <c r="M21" s="183"/>
    </row>
    <row r="22" s="170" customFormat="1" spans="1:13">
      <c r="A22" s="182"/>
      <c r="B22" s="182"/>
      <c r="C22" s="182"/>
      <c r="D22" s="182"/>
      <c r="E22" s="182"/>
      <c r="F22" s="182"/>
      <c r="G22" s="182"/>
      <c r="H22" s="182"/>
      <c r="I22" s="182"/>
      <c r="J22" s="182"/>
      <c r="K22" s="182"/>
      <c r="L22" s="182"/>
      <c r="M22" s="183"/>
    </row>
    <row r="23" s="170" customFormat="1" spans="1:13">
      <c r="A23" s="182"/>
      <c r="B23" s="182"/>
      <c r="C23" s="182"/>
      <c r="D23" s="182"/>
      <c r="E23" s="182"/>
      <c r="F23" s="182"/>
      <c r="G23" s="182"/>
      <c r="H23" s="182"/>
      <c r="I23" s="182"/>
      <c r="J23" s="182"/>
      <c r="K23" s="182"/>
      <c r="L23" s="182"/>
      <c r="M23" s="183"/>
    </row>
    <row r="24" s="170" customFormat="1" spans="1:13">
      <c r="A24" s="182"/>
      <c r="B24" s="182"/>
      <c r="C24" s="182"/>
      <c r="D24" s="182"/>
      <c r="E24" s="182"/>
      <c r="F24" s="182"/>
      <c r="G24" s="182"/>
      <c r="H24" s="182"/>
      <c r="I24" s="182"/>
      <c r="J24" s="182"/>
      <c r="K24" s="182"/>
      <c r="L24" s="182"/>
      <c r="M24" s="183"/>
    </row>
    <row r="25" s="170" customFormat="1" spans="1:13">
      <c r="M25" s="183"/>
    </row>
    <row r="26" s="170" customFormat="1" spans="1:13">
      <c r="M26" s="183"/>
    </row>
    <row r="27" s="170" customFormat="1" spans="1:13">
      <c r="M27" s="183"/>
    </row>
    <row r="28" s="170" customFormat="1" spans="1:13">
      <c r="M28" s="183"/>
    </row>
    <row r="29" s="170" customFormat="1" spans="1:13">
      <c r="M29" s="183"/>
    </row>
    <row r="30" s="170" customFormat="1" spans="1:13">
      <c r="M30" s="183"/>
    </row>
    <row r="31" s="170" customFormat="1" spans="1:13">
      <c r="M31" s="183"/>
    </row>
    <row r="32" s="170" customFormat="1" spans="1:13">
      <c r="M32" s="183"/>
    </row>
    <row r="33" s="170" customFormat="1" spans="13:13">
      <c r="M33" s="183"/>
    </row>
    <row r="34" s="170" customFormat="1" spans="13:13">
      <c r="M34" s="183"/>
    </row>
    <row r="35" s="170" customFormat="1" spans="13:13">
      <c r="M35" s="183"/>
    </row>
    <row r="36" s="170" customFormat="1" spans="13:13">
      <c r="M36" s="183"/>
    </row>
    <row r="37" s="170" customFormat="1" spans="13:13">
      <c r="M37" s="183"/>
    </row>
    <row r="38" s="170" customFormat="1" spans="13:13">
      <c r="M38" s="183"/>
    </row>
    <row r="39" s="170" customFormat="1" spans="13:13">
      <c r="M39" s="183"/>
    </row>
    <row r="40" s="170" customFormat="1" spans="13:13">
      <c r="M40" s="183"/>
    </row>
    <row r="41" s="170" customFormat="1" spans="13:13">
      <c r="M41" s="183"/>
    </row>
    <row r="42" s="170" customFormat="1" spans="13:13">
      <c r="M42" s="183"/>
    </row>
    <row r="43" s="170" customFormat="1" spans="13:13">
      <c r="M43" s="183"/>
    </row>
    <row r="44" s="170" customFormat="1" spans="13:13">
      <c r="M44" s="183"/>
    </row>
    <row r="45" s="170" customFormat="1" spans="13:13">
      <c r="M45" s="183"/>
    </row>
  </sheetData>
  <mergeCells count="6">
    <mergeCell ref="A2:M2"/>
    <mergeCell ref="B4:D4"/>
    <mergeCell ref="E4:G4"/>
    <mergeCell ref="H4:J4"/>
    <mergeCell ref="K4:M4"/>
    <mergeCell ref="A4:A5"/>
  </mergeCells>
  <printOptions horizontalCentered="1"/>
  <pageMargins left="0.393055555555556" right="0.393055555555556" top="0.393055555555556" bottom="0.393055555555556" header="0.5" footer="0.5"/>
  <pageSetup paperSize="9" scale="90" fitToHeight="0" orientation="landscape" horizontalDpi="600"/>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workbookViewId="0">
      <selection activeCell="B6" sqref="B6:H6"/>
    </sheetView>
  </sheetViews>
  <sheetFormatPr defaultColWidth="10" defaultRowHeight="14.25" outlineLevelCol="7"/>
  <cols>
    <col min="1" max="1" width="16.6666666666667" style="1" customWidth="1"/>
    <col min="2" max="8" width="11.2761904761905" style="1" customWidth="1"/>
    <col min="9" max="16363" width="10" style="1"/>
  </cols>
  <sheetData>
    <row r="1" s="1" customFormat="1" ht="18" customHeight="1" spans="1:8">
      <c r="A1" s="58" t="s">
        <v>1416</v>
      </c>
      <c r="B1" s="85"/>
      <c r="C1" s="85"/>
      <c r="D1" s="85"/>
      <c r="E1" s="85"/>
      <c r="F1" s="85"/>
      <c r="G1" s="85"/>
      <c r="H1" s="85"/>
    </row>
    <row r="2" s="1" customFormat="1" ht="28.2" customHeight="1" spans="1:8">
      <c r="A2" s="86" t="s">
        <v>1417</v>
      </c>
      <c r="B2" s="86"/>
      <c r="C2" s="86"/>
      <c r="D2" s="86"/>
      <c r="E2" s="86"/>
      <c r="F2" s="86"/>
      <c r="G2" s="86"/>
      <c r="H2" s="86"/>
    </row>
    <row r="3" s="1" customFormat="1" ht="24" customHeight="1" spans="1:8">
      <c r="A3" s="87" t="s">
        <v>285</v>
      </c>
      <c r="B3" s="87"/>
      <c r="C3" s="87"/>
      <c r="D3" s="87"/>
      <c r="E3" s="87"/>
      <c r="F3" s="87"/>
      <c r="G3" s="87"/>
      <c r="H3" s="87"/>
    </row>
    <row r="4" s="1" customFormat="1" ht="36" customHeight="1" spans="1:8">
      <c r="A4" s="62" t="s">
        <v>1409</v>
      </c>
      <c r="B4" s="88" t="s">
        <v>407</v>
      </c>
      <c r="C4" s="88" t="s">
        <v>1418</v>
      </c>
      <c r="D4" s="88"/>
      <c r="E4" s="88"/>
      <c r="F4" s="88" t="s">
        <v>1419</v>
      </c>
      <c r="G4" s="88"/>
      <c r="H4" s="88"/>
    </row>
    <row r="5" s="1" customFormat="1" ht="36" customHeight="1" spans="1:8">
      <c r="A5" s="62"/>
      <c r="B5" s="88"/>
      <c r="C5" s="88" t="s">
        <v>1420</v>
      </c>
      <c r="D5" s="88" t="s">
        <v>1421</v>
      </c>
      <c r="E5" s="88" t="s">
        <v>1422</v>
      </c>
      <c r="F5" s="88" t="s">
        <v>1420</v>
      </c>
      <c r="G5" s="88" t="s">
        <v>1423</v>
      </c>
      <c r="H5" s="88" t="s">
        <v>1424</v>
      </c>
    </row>
    <row r="6" s="1" customFormat="1" ht="36" customHeight="1" spans="1:8">
      <c r="A6" s="89" t="s">
        <v>414</v>
      </c>
      <c r="B6" s="90">
        <f>C6+F6</f>
        <v>1037630</v>
      </c>
      <c r="C6" s="90">
        <f>SUM(D6:E6)</f>
        <v>52250</v>
      </c>
      <c r="D6" s="90"/>
      <c r="E6" s="91">
        <v>52250</v>
      </c>
      <c r="F6" s="92">
        <f>SUM(G6:H6)</f>
        <v>985380</v>
      </c>
      <c r="G6" s="92">
        <v>375700</v>
      </c>
      <c r="H6" s="92">
        <v>609680</v>
      </c>
    </row>
    <row r="7" s="1" customFormat="1" spans="1:8">
      <c r="A7" s="67"/>
      <c r="B7" s="93"/>
      <c r="C7" s="93"/>
      <c r="D7" s="93"/>
      <c r="E7" s="93"/>
      <c r="F7" s="93"/>
      <c r="G7" s="93"/>
      <c r="H7" s="93"/>
    </row>
    <row r="8" s="1" customFormat="1" spans="1:8">
      <c r="A8" s="67"/>
      <c r="B8" s="93"/>
      <c r="C8" s="93"/>
      <c r="D8" s="93"/>
      <c r="E8" s="93"/>
      <c r="F8" s="93"/>
      <c r="G8" s="93"/>
      <c r="H8" s="93"/>
    </row>
    <row r="9" s="1" customFormat="1" spans="1:8">
      <c r="A9" s="67"/>
      <c r="B9" s="93"/>
      <c r="C9" s="93"/>
      <c r="D9" s="93"/>
      <c r="E9" s="93"/>
      <c r="F9" s="93"/>
      <c r="G9" s="93"/>
      <c r="H9" s="93"/>
    </row>
    <row r="10" s="1" customFormat="1" spans="1:8">
      <c r="A10" s="67"/>
      <c r="B10" s="93"/>
      <c r="C10" s="93"/>
      <c r="D10" s="93"/>
      <c r="E10" s="93"/>
      <c r="F10" s="93"/>
      <c r="G10" s="93"/>
      <c r="H10" s="93"/>
    </row>
    <row r="11" s="1" customFormat="1" spans="1:8">
      <c r="A11" s="67"/>
      <c r="B11" s="93"/>
      <c r="C11" s="93"/>
      <c r="D11" s="93"/>
      <c r="E11" s="93"/>
      <c r="F11" s="93"/>
      <c r="G11" s="93"/>
      <c r="H11" s="93"/>
    </row>
    <row r="12" s="1" customFormat="1" spans="1:8">
      <c r="A12" s="67"/>
      <c r="B12" s="93"/>
      <c r="C12" s="93"/>
      <c r="D12" s="93"/>
      <c r="E12" s="93"/>
      <c r="F12" s="93"/>
      <c r="G12" s="93"/>
      <c r="H12" s="93"/>
    </row>
    <row r="13" s="1" customFormat="1" spans="1:8">
      <c r="A13" s="67"/>
      <c r="B13" s="93"/>
      <c r="C13" s="93"/>
      <c r="D13" s="93"/>
      <c r="E13" s="93"/>
      <c r="F13" s="93"/>
      <c r="G13" s="93"/>
      <c r="H13" s="93"/>
    </row>
    <row r="14" s="1" customFormat="1" spans="1:8">
      <c r="A14" s="67"/>
      <c r="B14" s="93"/>
      <c r="C14" s="93"/>
      <c r="D14" s="93"/>
      <c r="E14" s="93"/>
      <c r="F14" s="93"/>
      <c r="G14" s="93"/>
      <c r="H14" s="93"/>
    </row>
    <row r="15" s="1" customFormat="1" spans="1:8">
      <c r="A15" s="67"/>
      <c r="B15" s="93"/>
      <c r="C15" s="93"/>
      <c r="D15" s="93"/>
      <c r="E15" s="93"/>
      <c r="F15" s="93"/>
      <c r="G15" s="93"/>
      <c r="H15" s="93"/>
    </row>
    <row r="16" s="1" customFormat="1" spans="1:8">
      <c r="A16" s="67"/>
      <c r="B16" s="93"/>
      <c r="C16" s="93"/>
      <c r="D16" s="93"/>
      <c r="E16" s="93"/>
      <c r="F16" s="93"/>
      <c r="G16" s="93"/>
      <c r="H16" s="93"/>
    </row>
    <row r="17" s="1" customFormat="1" spans="1:8">
      <c r="A17" s="67"/>
      <c r="B17" s="93"/>
      <c r="C17" s="93"/>
      <c r="D17" s="93"/>
      <c r="E17" s="93"/>
      <c r="F17" s="93"/>
      <c r="G17" s="93"/>
      <c r="H17" s="93"/>
    </row>
    <row r="18" s="1" customFormat="1" spans="1:8">
      <c r="A18" s="67"/>
      <c r="B18" s="93"/>
      <c r="C18" s="93"/>
      <c r="D18" s="93"/>
      <c r="E18" s="93"/>
      <c r="F18" s="93"/>
      <c r="G18" s="93"/>
      <c r="H18" s="93"/>
    </row>
    <row r="19" s="1" customFormat="1" spans="1:8">
      <c r="A19" s="67"/>
      <c r="B19" s="93"/>
      <c r="C19" s="93"/>
      <c r="D19" s="93"/>
      <c r="E19" s="93"/>
      <c r="F19" s="93"/>
      <c r="G19" s="93"/>
      <c r="H19" s="93"/>
    </row>
    <row r="20" s="1" customFormat="1" spans="1:8">
      <c r="A20" s="67"/>
      <c r="B20" s="93"/>
      <c r="C20" s="93"/>
      <c r="D20" s="93"/>
      <c r="E20" s="93"/>
      <c r="F20" s="93"/>
      <c r="G20" s="93"/>
      <c r="H20" s="93"/>
    </row>
    <row r="21" s="1" customFormat="1" spans="1:8">
      <c r="A21" s="67"/>
      <c r="B21" s="93"/>
      <c r="C21" s="93"/>
      <c r="D21" s="93"/>
      <c r="E21" s="93"/>
      <c r="F21" s="93"/>
      <c r="G21" s="93"/>
      <c r="H21" s="93"/>
    </row>
    <row r="22" s="1" customFormat="1" spans="1:8">
      <c r="A22" s="67"/>
      <c r="B22" s="93"/>
      <c r="C22" s="93"/>
      <c r="D22" s="93"/>
      <c r="E22" s="93"/>
      <c r="F22" s="93"/>
      <c r="G22" s="93"/>
      <c r="H22" s="93"/>
    </row>
    <row r="23" s="1" customFormat="1" spans="1:8">
      <c r="A23" s="67"/>
      <c r="B23" s="93"/>
      <c r="C23" s="93"/>
      <c r="D23" s="93"/>
      <c r="E23" s="93"/>
      <c r="F23" s="93"/>
      <c r="G23" s="93"/>
      <c r="H23" s="93"/>
    </row>
    <row r="24" s="1" customFormat="1" spans="1:8">
      <c r="A24" s="67"/>
      <c r="B24" s="93"/>
      <c r="C24" s="93"/>
      <c r="D24" s="93"/>
      <c r="E24" s="93"/>
      <c r="F24" s="93"/>
      <c r="G24" s="93"/>
      <c r="H24" s="93"/>
    </row>
    <row r="25" s="1" customFormat="1" spans="1:8">
      <c r="A25" s="67"/>
      <c r="B25" s="93"/>
      <c r="C25" s="93"/>
      <c r="D25" s="93"/>
      <c r="E25" s="93"/>
      <c r="F25" s="93"/>
      <c r="G25" s="93"/>
      <c r="H25" s="93"/>
    </row>
    <row r="26" s="1" customFormat="1" spans="1:8">
      <c r="A26" s="67"/>
      <c r="B26" s="93"/>
      <c r="C26" s="93"/>
      <c r="D26" s="93"/>
      <c r="E26" s="93"/>
      <c r="F26" s="93"/>
      <c r="G26" s="93"/>
      <c r="H26" s="93"/>
    </row>
    <row r="27" s="1" customFormat="1" spans="1:8">
      <c r="B27" s="93"/>
      <c r="C27" s="93"/>
      <c r="D27" s="93"/>
      <c r="E27" s="93"/>
      <c r="F27" s="93"/>
      <c r="G27" s="93"/>
      <c r="H27" s="93"/>
    </row>
    <row r="28" s="1" customFormat="1" spans="1:8">
      <c r="B28" s="93"/>
      <c r="C28" s="93"/>
      <c r="D28" s="93"/>
      <c r="E28" s="93"/>
      <c r="F28" s="93"/>
      <c r="G28" s="93"/>
      <c r="H28" s="93"/>
    </row>
    <row r="29" s="1" customFormat="1" spans="1:8">
      <c r="B29" s="93"/>
      <c r="C29" s="93"/>
      <c r="D29" s="93"/>
      <c r="E29" s="93"/>
      <c r="F29" s="93"/>
      <c r="G29" s="93"/>
      <c r="H29" s="93"/>
    </row>
    <row r="30" s="1" customFormat="1" spans="1:8">
      <c r="B30" s="93"/>
      <c r="C30" s="93"/>
      <c r="D30" s="93"/>
      <c r="E30" s="93"/>
      <c r="F30" s="93"/>
      <c r="G30" s="93"/>
      <c r="H30" s="93"/>
    </row>
    <row r="31" s="1" customFormat="1" spans="1:8">
      <c r="B31" s="93"/>
      <c r="C31" s="93"/>
      <c r="D31" s="93"/>
      <c r="E31" s="93"/>
      <c r="F31" s="93"/>
      <c r="G31" s="93"/>
      <c r="H31" s="93"/>
    </row>
    <row r="32" s="1" customFormat="1" spans="1:8">
      <c r="B32" s="93"/>
      <c r="C32" s="93"/>
      <c r="D32" s="93"/>
      <c r="E32" s="93"/>
      <c r="F32" s="93"/>
      <c r="G32" s="93"/>
      <c r="H32" s="93"/>
    </row>
    <row r="33" s="1" customFormat="1" spans="2:8">
      <c r="B33" s="93"/>
      <c r="C33" s="93"/>
      <c r="D33" s="93"/>
      <c r="E33" s="93"/>
      <c r="F33" s="93"/>
      <c r="G33" s="93"/>
      <c r="H33" s="93"/>
    </row>
    <row r="34" s="1" customFormat="1" spans="2:8">
      <c r="B34" s="93"/>
      <c r="C34" s="93"/>
      <c r="D34" s="93"/>
      <c r="E34" s="93"/>
      <c r="F34" s="93"/>
      <c r="G34" s="93"/>
      <c r="H34" s="93"/>
    </row>
    <row r="35" s="1" customFormat="1" spans="2:8">
      <c r="B35" s="93"/>
      <c r="C35" s="93"/>
      <c r="D35" s="93"/>
      <c r="E35" s="93"/>
      <c r="F35" s="93"/>
      <c r="G35" s="93"/>
      <c r="H35" s="93"/>
    </row>
    <row r="36" s="1" customFormat="1" spans="2:8">
      <c r="B36" s="93"/>
      <c r="C36" s="93"/>
      <c r="D36" s="93"/>
      <c r="E36" s="93"/>
      <c r="F36" s="93"/>
      <c r="G36" s="93"/>
      <c r="H36" s="93"/>
    </row>
    <row r="37" s="1" customFormat="1" spans="2:8">
      <c r="B37" s="93"/>
      <c r="C37" s="93"/>
      <c r="D37" s="93"/>
      <c r="E37" s="93"/>
      <c r="F37" s="93"/>
      <c r="G37" s="93"/>
      <c r="H37" s="93"/>
    </row>
    <row r="38" s="1" customFormat="1" spans="2:8">
      <c r="B38" s="93"/>
      <c r="C38" s="93"/>
      <c r="D38" s="93"/>
      <c r="E38" s="93"/>
      <c r="F38" s="93"/>
      <c r="G38" s="93"/>
      <c r="H38" s="93"/>
    </row>
    <row r="39" s="1" customFormat="1" spans="2:8">
      <c r="B39" s="93"/>
      <c r="C39" s="93"/>
      <c r="D39" s="93"/>
      <c r="E39" s="93"/>
      <c r="F39" s="93"/>
      <c r="G39" s="93"/>
      <c r="H39" s="93"/>
    </row>
    <row r="40" s="1" customFormat="1" spans="2:8">
      <c r="B40" s="93"/>
      <c r="C40" s="93"/>
      <c r="D40" s="93"/>
      <c r="E40" s="93"/>
      <c r="F40" s="93"/>
      <c r="G40" s="93"/>
      <c r="H40" s="93"/>
    </row>
    <row r="41" s="1" customFormat="1" spans="2:8">
      <c r="B41" s="93"/>
      <c r="C41" s="93"/>
      <c r="D41" s="93"/>
      <c r="E41" s="93"/>
      <c r="F41" s="93"/>
      <c r="G41" s="93"/>
      <c r="H41" s="93"/>
    </row>
    <row r="42" s="1" customFormat="1" spans="2:8">
      <c r="B42" s="93"/>
      <c r="C42" s="93"/>
      <c r="D42" s="93"/>
      <c r="E42" s="93"/>
      <c r="F42" s="93"/>
      <c r="G42" s="93"/>
      <c r="H42" s="93"/>
    </row>
    <row r="43" s="1" customFormat="1" spans="2:8">
      <c r="B43" s="93"/>
      <c r="C43" s="93"/>
      <c r="D43" s="93"/>
      <c r="E43" s="93"/>
      <c r="F43" s="93"/>
      <c r="G43" s="93"/>
      <c r="H43" s="93"/>
    </row>
    <row r="44" s="1" customFormat="1" spans="2:8">
      <c r="B44" s="93"/>
      <c r="C44" s="93"/>
      <c r="D44" s="93"/>
      <c r="E44" s="93"/>
      <c r="F44" s="93"/>
      <c r="G44" s="93"/>
      <c r="H44" s="93"/>
    </row>
    <row r="45" s="1" customFormat="1" spans="2:8">
      <c r="B45" s="93"/>
      <c r="C45" s="93"/>
      <c r="D45" s="93"/>
      <c r="E45" s="93"/>
      <c r="F45" s="93"/>
      <c r="G45" s="93"/>
      <c r="H45" s="93"/>
    </row>
    <row r="46" s="1" customFormat="1" spans="2:8">
      <c r="B46" s="93"/>
      <c r="C46" s="93"/>
      <c r="D46" s="93"/>
      <c r="E46" s="93"/>
      <c r="F46" s="93"/>
      <c r="G46" s="93"/>
      <c r="H46" s="93"/>
    </row>
    <row r="47" s="1" customFormat="1" spans="2:8">
      <c r="B47" s="93"/>
      <c r="C47" s="93"/>
      <c r="D47" s="93"/>
      <c r="E47" s="93"/>
      <c r="F47" s="93"/>
      <c r="G47" s="93"/>
      <c r="H47" s="93"/>
    </row>
  </sheetData>
  <mergeCells count="6">
    <mergeCell ref="A2:H2"/>
    <mergeCell ref="A3:H3"/>
    <mergeCell ref="C4:E4"/>
    <mergeCell ref="F4:H4"/>
    <mergeCell ref="A4:A5"/>
    <mergeCell ref="B4:B5"/>
  </mergeCells>
  <printOptions horizontalCentered="1"/>
  <pageMargins left="0.393055555555556" right="0.393055555555556" top="0.393055555555556" bottom="0.393055555555556" header="0.5" footer="0.5"/>
  <pageSetup paperSize="9" orientation="portrait" horizontalDpi="600"/>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H17" sqref="H17"/>
    </sheetView>
  </sheetViews>
  <sheetFormatPr defaultColWidth="10" defaultRowHeight="14.25" outlineLevelCol="5"/>
  <cols>
    <col min="1" max="2" width="14.7809523809524" style="1" customWidth="1"/>
    <col min="3" max="3" width="16.9809523809524" style="1" customWidth="1"/>
    <col min="4" max="5" width="14.7809523809524" style="1" customWidth="1"/>
    <col min="6" max="6" width="17.152380952381" style="1" customWidth="1"/>
    <col min="7" max="16384" width="10" style="1"/>
  </cols>
  <sheetData>
    <row r="1" s="1" customFormat="1" ht="19" customHeight="1" spans="1:6">
      <c r="A1" s="58" t="s">
        <v>1425</v>
      </c>
      <c r="B1" s="85"/>
      <c r="C1" s="85"/>
      <c r="D1" s="85"/>
      <c r="E1" s="85"/>
      <c r="F1" s="85"/>
    </row>
    <row r="2" s="1" customFormat="1" ht="20.25" spans="1:6">
      <c r="A2" s="86" t="s">
        <v>1426</v>
      </c>
      <c r="B2" s="86"/>
      <c r="C2" s="86"/>
      <c r="D2" s="86"/>
      <c r="E2" s="86"/>
      <c r="F2" s="86"/>
    </row>
    <row r="3" s="1" customFormat="1" ht="27" customHeight="1" spans="1:6">
      <c r="A3" s="87" t="s">
        <v>285</v>
      </c>
      <c r="B3" s="87"/>
      <c r="C3" s="87"/>
      <c r="D3" s="87"/>
      <c r="E3" s="87"/>
      <c r="F3" s="87"/>
    </row>
    <row r="4" s="1" customFormat="1" ht="22" customHeight="1" spans="1:6">
      <c r="A4" s="62" t="s">
        <v>1427</v>
      </c>
      <c r="B4" s="88" t="s">
        <v>1428</v>
      </c>
      <c r="C4" s="88" t="s">
        <v>1429</v>
      </c>
      <c r="D4" s="88" t="s">
        <v>1430</v>
      </c>
      <c r="E4" s="88" t="s">
        <v>1431</v>
      </c>
      <c r="F4" s="88" t="s">
        <v>1432</v>
      </c>
    </row>
    <row r="5" spans="1:6">
      <c r="A5" s="157" t="s">
        <v>407</v>
      </c>
      <c r="B5" s="158"/>
      <c r="C5" s="158"/>
      <c r="D5" s="158"/>
      <c r="E5" s="159"/>
      <c r="F5" s="160">
        <f>F6+F19</f>
        <v>1037630</v>
      </c>
    </row>
    <row r="6" spans="1:6">
      <c r="A6" s="157" t="s">
        <v>1433</v>
      </c>
      <c r="B6" s="158"/>
      <c r="C6" s="158"/>
      <c r="D6" s="158"/>
      <c r="E6" s="159"/>
      <c r="F6" s="160">
        <f>SUM(F7:F18)</f>
        <v>375700</v>
      </c>
    </row>
    <row r="7" spans="1:6">
      <c r="A7" s="161" t="s">
        <v>1434</v>
      </c>
      <c r="B7" s="162">
        <v>45712</v>
      </c>
      <c r="C7" s="163" t="s">
        <v>1435</v>
      </c>
      <c r="D7" s="164" t="s">
        <v>1436</v>
      </c>
      <c r="E7" s="165">
        <v>0.0215</v>
      </c>
      <c r="F7" s="92">
        <v>68200</v>
      </c>
    </row>
    <row r="8" spans="1:6">
      <c r="A8" s="161"/>
      <c r="B8" s="162">
        <v>45740</v>
      </c>
      <c r="C8" s="163" t="s">
        <v>1435</v>
      </c>
      <c r="D8" s="164" t="s">
        <v>1436</v>
      </c>
      <c r="E8" s="165">
        <v>0.0229</v>
      </c>
      <c r="F8" s="92">
        <v>39000</v>
      </c>
    </row>
    <row r="9" spans="1:6">
      <c r="A9" s="161"/>
      <c r="B9" s="162"/>
      <c r="C9" s="163" t="s">
        <v>1435</v>
      </c>
      <c r="D9" s="164" t="s">
        <v>1437</v>
      </c>
      <c r="E9" s="165">
        <v>0.0207</v>
      </c>
      <c r="F9" s="92">
        <v>51700</v>
      </c>
    </row>
    <row r="10" spans="1:6">
      <c r="A10" s="161"/>
      <c r="B10" s="162">
        <v>45769</v>
      </c>
      <c r="C10" s="163" t="s">
        <v>1435</v>
      </c>
      <c r="D10" s="164" t="s">
        <v>1438</v>
      </c>
      <c r="E10" s="165">
        <v>0.0208</v>
      </c>
      <c r="F10" s="92">
        <v>48900</v>
      </c>
    </row>
    <row r="11" spans="1:6">
      <c r="A11" s="161"/>
      <c r="B11" s="162"/>
      <c r="C11" s="163" t="s">
        <v>1435</v>
      </c>
      <c r="D11" s="164" t="s">
        <v>1436</v>
      </c>
      <c r="E11" s="165">
        <v>0.0213</v>
      </c>
      <c r="F11" s="92">
        <v>47200</v>
      </c>
    </row>
    <row r="12" spans="1:6">
      <c r="A12" s="161"/>
      <c r="B12" s="162">
        <v>45831</v>
      </c>
      <c r="C12" s="163" t="s">
        <v>1435</v>
      </c>
      <c r="D12" s="164" t="s">
        <v>1438</v>
      </c>
      <c r="E12" s="165">
        <v>0.0194</v>
      </c>
      <c r="F12" s="92">
        <v>30000</v>
      </c>
    </row>
    <row r="13" spans="1:6">
      <c r="A13" s="161"/>
      <c r="B13" s="162"/>
      <c r="C13" s="163" t="s">
        <v>1435</v>
      </c>
      <c r="D13" s="164" t="s">
        <v>1438</v>
      </c>
      <c r="E13" s="165">
        <v>0.0194</v>
      </c>
      <c r="F13" s="92">
        <v>34400</v>
      </c>
    </row>
    <row r="14" spans="1:6">
      <c r="A14" s="161"/>
      <c r="B14" s="166">
        <v>45866</v>
      </c>
      <c r="C14" s="163" t="s">
        <v>1435</v>
      </c>
      <c r="D14" s="164" t="s">
        <v>1439</v>
      </c>
      <c r="E14" s="165">
        <v>0.0172</v>
      </c>
      <c r="F14" s="92">
        <v>21000</v>
      </c>
    </row>
    <row r="15" spans="1:6">
      <c r="A15" s="161"/>
      <c r="B15" s="167"/>
      <c r="C15" s="163" t="s">
        <v>1435</v>
      </c>
      <c r="D15" s="164" t="s">
        <v>1438</v>
      </c>
      <c r="E15" s="165">
        <v>0.02</v>
      </c>
      <c r="F15" s="92">
        <v>6000</v>
      </c>
    </row>
    <row r="16" spans="1:6">
      <c r="A16" s="161"/>
      <c r="B16" s="162">
        <v>45889</v>
      </c>
      <c r="C16" s="163" t="s">
        <v>1435</v>
      </c>
      <c r="D16" s="164" t="s">
        <v>1438</v>
      </c>
      <c r="E16" s="165">
        <v>0.0228</v>
      </c>
      <c r="F16" s="92">
        <v>3600</v>
      </c>
    </row>
    <row r="17" spans="1:6">
      <c r="A17" s="161"/>
      <c r="B17" s="162">
        <v>45950</v>
      </c>
      <c r="C17" s="163" t="s">
        <v>1435</v>
      </c>
      <c r="D17" s="164" t="s">
        <v>1438</v>
      </c>
      <c r="E17" s="165">
        <v>0.0232</v>
      </c>
      <c r="F17" s="92">
        <v>1700</v>
      </c>
    </row>
    <row r="18" spans="1:6">
      <c r="A18" s="161"/>
      <c r="B18" s="162">
        <v>45621</v>
      </c>
      <c r="C18" s="163" t="s">
        <v>1435</v>
      </c>
      <c r="D18" s="164" t="s">
        <v>1438</v>
      </c>
      <c r="E18" s="165">
        <v>0.0231</v>
      </c>
      <c r="F18" s="92">
        <v>24000</v>
      </c>
    </row>
    <row r="19" spans="1:6">
      <c r="A19" s="118" t="s">
        <v>1440</v>
      </c>
      <c r="B19" s="118"/>
      <c r="C19" s="118"/>
      <c r="D19" s="118"/>
      <c r="E19" s="118"/>
      <c r="F19" s="160">
        <f>SUM(F20:F39)</f>
        <v>661930</v>
      </c>
    </row>
    <row r="20" spans="1:6">
      <c r="A20" s="89" t="s">
        <v>1441</v>
      </c>
      <c r="B20" s="166">
        <v>45679</v>
      </c>
      <c r="C20" s="163" t="s">
        <v>1435</v>
      </c>
      <c r="D20" s="164" t="s">
        <v>1437</v>
      </c>
      <c r="E20" s="165">
        <v>0.017</v>
      </c>
      <c r="F20" s="92">
        <v>6200</v>
      </c>
    </row>
    <row r="21" spans="1:6">
      <c r="A21" s="89"/>
      <c r="B21" s="168"/>
      <c r="C21" s="163" t="s">
        <v>1435</v>
      </c>
      <c r="D21" s="164" t="s">
        <v>1438</v>
      </c>
      <c r="E21" s="165">
        <v>0.0196</v>
      </c>
      <c r="F21" s="92">
        <v>9700</v>
      </c>
    </row>
    <row r="22" spans="1:6">
      <c r="A22" s="89"/>
      <c r="B22" s="168"/>
      <c r="C22" s="163" t="s">
        <v>1435</v>
      </c>
      <c r="D22" s="164" t="s">
        <v>1442</v>
      </c>
      <c r="E22" s="165">
        <v>0.0205</v>
      </c>
      <c r="F22" s="92">
        <v>35000</v>
      </c>
    </row>
    <row r="23" spans="1:6">
      <c r="A23" s="89"/>
      <c r="B23" s="167"/>
      <c r="C23" s="163" t="s">
        <v>1435</v>
      </c>
      <c r="D23" s="164" t="s">
        <v>1436</v>
      </c>
      <c r="E23" s="165">
        <v>0.0204</v>
      </c>
      <c r="F23" s="92">
        <v>36100</v>
      </c>
    </row>
    <row r="24" spans="1:6">
      <c r="A24" s="89"/>
      <c r="B24" s="168">
        <v>45740</v>
      </c>
      <c r="C24" s="163" t="s">
        <v>1435</v>
      </c>
      <c r="D24" s="164" t="s">
        <v>1437</v>
      </c>
      <c r="E24" s="165">
        <v>0.021</v>
      </c>
      <c r="F24" s="92">
        <v>5670</v>
      </c>
    </row>
    <row r="25" spans="1:6">
      <c r="A25" s="89"/>
      <c r="B25" s="168"/>
      <c r="C25" s="163" t="s">
        <v>1435</v>
      </c>
      <c r="D25" s="164" t="s">
        <v>1438</v>
      </c>
      <c r="E25" s="165">
        <v>0.0226</v>
      </c>
      <c r="F25" s="92">
        <v>29500</v>
      </c>
    </row>
    <row r="26" spans="1:6">
      <c r="A26" s="89"/>
      <c r="B26" s="167"/>
      <c r="C26" s="163" t="s">
        <v>1435</v>
      </c>
      <c r="D26" s="164" t="s">
        <v>1436</v>
      </c>
      <c r="E26" s="165">
        <v>0.0229</v>
      </c>
      <c r="F26" s="92">
        <v>29500</v>
      </c>
    </row>
    <row r="27" spans="1:6">
      <c r="A27" s="89"/>
      <c r="B27" s="166">
        <v>45769</v>
      </c>
      <c r="C27" s="163" t="s">
        <v>1435</v>
      </c>
      <c r="D27" s="164" t="s">
        <v>1438</v>
      </c>
      <c r="E27" s="165">
        <v>0.0209</v>
      </c>
      <c r="F27" s="92">
        <v>11400</v>
      </c>
    </row>
    <row r="28" spans="1:6">
      <c r="A28" s="89"/>
      <c r="B28" s="167"/>
      <c r="C28" s="163" t="s">
        <v>1435</v>
      </c>
      <c r="D28" s="164" t="s">
        <v>1436</v>
      </c>
      <c r="E28" s="165">
        <v>0.0213</v>
      </c>
      <c r="F28" s="92">
        <v>10600</v>
      </c>
    </row>
    <row r="29" spans="1:6">
      <c r="A29" s="89"/>
      <c r="B29" s="168">
        <v>45789</v>
      </c>
      <c r="C29" s="163" t="s">
        <v>1443</v>
      </c>
      <c r="D29" s="164" t="s">
        <v>1437</v>
      </c>
      <c r="E29" s="165">
        <v>0.0178</v>
      </c>
      <c r="F29" s="92">
        <v>13647</v>
      </c>
    </row>
    <row r="30" spans="1:6">
      <c r="A30" s="89"/>
      <c r="B30" s="167"/>
      <c r="C30" s="163" t="s">
        <v>1435</v>
      </c>
      <c r="D30" s="164" t="s">
        <v>1437</v>
      </c>
      <c r="E30" s="165">
        <v>0.0182</v>
      </c>
      <c r="F30" s="92">
        <v>295110</v>
      </c>
    </row>
    <row r="31" spans="1:6">
      <c r="A31" s="89"/>
      <c r="B31" s="168">
        <v>45799</v>
      </c>
      <c r="C31" s="163" t="s">
        <v>1443</v>
      </c>
      <c r="D31" s="164" t="s">
        <v>1437</v>
      </c>
      <c r="E31" s="165">
        <v>0.0182</v>
      </c>
      <c r="F31" s="92">
        <v>10924</v>
      </c>
    </row>
    <row r="32" spans="1:6">
      <c r="A32" s="89"/>
      <c r="B32" s="168"/>
      <c r="C32" s="163" t="s">
        <v>1435</v>
      </c>
      <c r="D32" s="164" t="s">
        <v>1437</v>
      </c>
      <c r="E32" s="165">
        <v>0.0185</v>
      </c>
      <c r="F32" s="92">
        <v>900</v>
      </c>
    </row>
    <row r="33" spans="1:6">
      <c r="A33" s="89"/>
      <c r="B33" s="168"/>
      <c r="C33" s="163" t="s">
        <v>1435</v>
      </c>
      <c r="D33" s="164" t="s">
        <v>1438</v>
      </c>
      <c r="E33" s="165">
        <v>0.0205</v>
      </c>
      <c r="F33" s="92">
        <v>63700</v>
      </c>
    </row>
    <row r="34" spans="1:6">
      <c r="A34" s="89"/>
      <c r="B34" s="167"/>
      <c r="C34" s="163" t="s">
        <v>1435</v>
      </c>
      <c r="D34" s="164" t="s">
        <v>1436</v>
      </c>
      <c r="E34" s="165">
        <v>0.0211</v>
      </c>
      <c r="F34" s="92">
        <v>37100</v>
      </c>
    </row>
    <row r="35" spans="1:6">
      <c r="A35" s="89"/>
      <c r="B35" s="162">
        <v>45821</v>
      </c>
      <c r="C35" s="163" t="s">
        <v>1435</v>
      </c>
      <c r="D35" s="164" t="s">
        <v>1438</v>
      </c>
      <c r="E35" s="165">
        <v>0.02</v>
      </c>
      <c r="F35" s="92">
        <v>18700</v>
      </c>
    </row>
    <row r="36" spans="1:6">
      <c r="A36" s="89"/>
      <c r="B36" s="162"/>
      <c r="C36" s="163" t="s">
        <v>1435</v>
      </c>
      <c r="D36" s="164" t="s">
        <v>1436</v>
      </c>
      <c r="E36" s="165">
        <v>0.0206</v>
      </c>
      <c r="F36" s="92">
        <v>5500</v>
      </c>
    </row>
    <row r="37" spans="1:6">
      <c r="A37" s="89"/>
      <c r="B37" s="162">
        <v>45905</v>
      </c>
      <c r="C37" s="163" t="s">
        <v>1443</v>
      </c>
      <c r="D37" s="164" t="s">
        <v>1437</v>
      </c>
      <c r="E37" s="165">
        <v>0.0201</v>
      </c>
      <c r="F37" s="92">
        <v>14679</v>
      </c>
    </row>
    <row r="38" spans="1:6">
      <c r="A38" s="89"/>
      <c r="B38" s="166">
        <v>45996</v>
      </c>
      <c r="C38" s="163" t="s">
        <v>1443</v>
      </c>
      <c r="D38" s="164" t="s">
        <v>1437</v>
      </c>
      <c r="E38" s="165">
        <v>0.0205</v>
      </c>
      <c r="F38" s="169">
        <v>13000</v>
      </c>
    </row>
    <row r="39" spans="1:6">
      <c r="A39" s="89"/>
      <c r="B39" s="167"/>
      <c r="C39" s="163" t="s">
        <v>1435</v>
      </c>
      <c r="D39" s="164" t="s">
        <v>1437</v>
      </c>
      <c r="E39" s="165">
        <v>0.0205</v>
      </c>
      <c r="F39" s="169">
        <v>15000</v>
      </c>
    </row>
  </sheetData>
  <mergeCells count="18">
    <mergeCell ref="A2:F2"/>
    <mergeCell ref="A3:F3"/>
    <mergeCell ref="A5:E5"/>
    <mergeCell ref="A6:E6"/>
    <mergeCell ref="A19:E19"/>
    <mergeCell ref="A7:A18"/>
    <mergeCell ref="A20:A39"/>
    <mergeCell ref="B8:B9"/>
    <mergeCell ref="B10:B11"/>
    <mergeCell ref="B12:B13"/>
    <mergeCell ref="B14:B15"/>
    <mergeCell ref="B20:B23"/>
    <mergeCell ref="B24:B26"/>
    <mergeCell ref="B27:B28"/>
    <mergeCell ref="B29:B30"/>
    <mergeCell ref="B31:B34"/>
    <mergeCell ref="B35:B36"/>
    <mergeCell ref="B38:B39"/>
  </mergeCells>
  <printOptions horizontalCentered="1"/>
  <pageMargins left="0.393055555555556" right="0.393055555555556" top="0.196527777777778" bottom="0.196527777777778" header="0.5" footer="0.5"/>
  <pageSetup paperSize="9" orientation="portrait" horizontalDpi="600"/>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3"/>
  <sheetViews>
    <sheetView workbookViewId="0">
      <selection activeCell="D6" sqref="D6:J21"/>
    </sheetView>
  </sheetViews>
  <sheetFormatPr defaultColWidth="10" defaultRowHeight="14.25"/>
  <cols>
    <col min="1" max="2" width="12.7809523809524" style="1" customWidth="1"/>
    <col min="3" max="3" width="15.7047619047619" style="124" customWidth="1"/>
    <col min="4" max="4" width="14.7619047619048" style="1" customWidth="1"/>
    <col min="5" max="10" width="13.8095238095238" style="1" customWidth="1"/>
    <col min="11" max="11" width="11.3904761904762" style="1" customWidth="1"/>
    <col min="12" max="260" width="10" style="1"/>
    <col min="261" max="261" width="50.4190476190476" style="1" customWidth="1"/>
    <col min="262" max="262" width="43.0571428571429" style="1" customWidth="1"/>
    <col min="263" max="516" width="10" style="1"/>
    <col min="517" max="517" width="50.4190476190476" style="1" customWidth="1"/>
    <col min="518" max="518" width="43.0571428571429" style="1" customWidth="1"/>
    <col min="519" max="772" width="10" style="1"/>
    <col min="773" max="773" width="50.4190476190476" style="1" customWidth="1"/>
    <col min="774" max="774" width="43.0571428571429" style="1" customWidth="1"/>
    <col min="775" max="1028" width="10" style="1"/>
    <col min="1029" max="1029" width="50.4190476190476" style="1" customWidth="1"/>
    <col min="1030" max="1030" width="43.0571428571429" style="1" customWidth="1"/>
    <col min="1031" max="1284" width="10" style="1"/>
    <col min="1285" max="1285" width="50.4190476190476" style="1" customWidth="1"/>
    <col min="1286" max="1286" width="43.0571428571429" style="1" customWidth="1"/>
    <col min="1287" max="1540" width="10" style="1"/>
    <col min="1541" max="1541" width="50.4190476190476" style="1" customWidth="1"/>
    <col min="1542" max="1542" width="43.0571428571429" style="1" customWidth="1"/>
    <col min="1543" max="1796" width="10" style="1"/>
    <col min="1797" max="1797" width="50.4190476190476" style="1" customWidth="1"/>
    <col min="1798" max="1798" width="43.0571428571429" style="1" customWidth="1"/>
    <col min="1799" max="2052" width="10" style="1"/>
    <col min="2053" max="2053" width="50.4190476190476" style="1" customWidth="1"/>
    <col min="2054" max="2054" width="43.0571428571429" style="1" customWidth="1"/>
    <col min="2055" max="2308" width="10" style="1"/>
    <col min="2309" max="2309" width="50.4190476190476" style="1" customWidth="1"/>
    <col min="2310" max="2310" width="43.0571428571429" style="1" customWidth="1"/>
    <col min="2311" max="2564" width="10" style="1"/>
    <col min="2565" max="2565" width="50.4190476190476" style="1" customWidth="1"/>
    <col min="2566" max="2566" width="43.0571428571429" style="1" customWidth="1"/>
    <col min="2567" max="2820" width="10" style="1"/>
    <col min="2821" max="2821" width="50.4190476190476" style="1" customWidth="1"/>
    <col min="2822" max="2822" width="43.0571428571429" style="1" customWidth="1"/>
    <col min="2823" max="3076" width="10" style="1"/>
    <col min="3077" max="3077" width="50.4190476190476" style="1" customWidth="1"/>
    <col min="3078" max="3078" width="43.0571428571429" style="1" customWidth="1"/>
    <col min="3079" max="3332" width="10" style="1"/>
    <col min="3333" max="3333" width="50.4190476190476" style="1" customWidth="1"/>
    <col min="3334" max="3334" width="43.0571428571429" style="1" customWidth="1"/>
    <col min="3335" max="3588" width="10" style="1"/>
    <col min="3589" max="3589" width="50.4190476190476" style="1" customWidth="1"/>
    <col min="3590" max="3590" width="43.0571428571429" style="1" customWidth="1"/>
    <col min="3591" max="3844" width="10" style="1"/>
    <col min="3845" max="3845" width="50.4190476190476" style="1" customWidth="1"/>
    <col min="3846" max="3846" width="43.0571428571429" style="1" customWidth="1"/>
    <col min="3847" max="4100" width="10" style="1"/>
    <col min="4101" max="4101" width="50.4190476190476" style="1" customWidth="1"/>
    <col min="4102" max="4102" width="43.0571428571429" style="1" customWidth="1"/>
    <col min="4103" max="4356" width="10" style="1"/>
    <col min="4357" max="4357" width="50.4190476190476" style="1" customWidth="1"/>
    <col min="4358" max="4358" width="43.0571428571429" style="1" customWidth="1"/>
    <col min="4359" max="4612" width="10" style="1"/>
    <col min="4613" max="4613" width="50.4190476190476" style="1" customWidth="1"/>
    <col min="4614" max="4614" width="43.0571428571429" style="1" customWidth="1"/>
    <col min="4615" max="4868" width="10" style="1"/>
    <col min="4869" max="4869" width="50.4190476190476" style="1" customWidth="1"/>
    <col min="4870" max="4870" width="43.0571428571429" style="1" customWidth="1"/>
    <col min="4871" max="5124" width="10" style="1"/>
    <col min="5125" max="5125" width="50.4190476190476" style="1" customWidth="1"/>
    <col min="5126" max="5126" width="43.0571428571429" style="1" customWidth="1"/>
    <col min="5127" max="5380" width="10" style="1"/>
    <col min="5381" max="5381" width="50.4190476190476" style="1" customWidth="1"/>
    <col min="5382" max="5382" width="43.0571428571429" style="1" customWidth="1"/>
    <col min="5383" max="5636" width="10" style="1"/>
    <col min="5637" max="5637" width="50.4190476190476" style="1" customWidth="1"/>
    <col min="5638" max="5638" width="43.0571428571429" style="1" customWidth="1"/>
    <col min="5639" max="5892" width="10" style="1"/>
    <col min="5893" max="5893" width="50.4190476190476" style="1" customWidth="1"/>
    <col min="5894" max="5894" width="43.0571428571429" style="1" customWidth="1"/>
    <col min="5895" max="6148" width="10" style="1"/>
    <col min="6149" max="6149" width="50.4190476190476" style="1" customWidth="1"/>
    <col min="6150" max="6150" width="43.0571428571429" style="1" customWidth="1"/>
    <col min="6151" max="6404" width="10" style="1"/>
    <col min="6405" max="6405" width="50.4190476190476" style="1" customWidth="1"/>
    <col min="6406" max="6406" width="43.0571428571429" style="1" customWidth="1"/>
    <col min="6407" max="6660" width="10" style="1"/>
    <col min="6661" max="6661" width="50.4190476190476" style="1" customWidth="1"/>
    <col min="6662" max="6662" width="43.0571428571429" style="1" customWidth="1"/>
    <col min="6663" max="6916" width="10" style="1"/>
    <col min="6917" max="6917" width="50.4190476190476" style="1" customWidth="1"/>
    <col min="6918" max="6918" width="43.0571428571429" style="1" customWidth="1"/>
    <col min="6919" max="7172" width="10" style="1"/>
    <col min="7173" max="7173" width="50.4190476190476" style="1" customWidth="1"/>
    <col min="7174" max="7174" width="43.0571428571429" style="1" customWidth="1"/>
    <col min="7175" max="7428" width="10" style="1"/>
    <col min="7429" max="7429" width="50.4190476190476" style="1" customWidth="1"/>
    <col min="7430" max="7430" width="43.0571428571429" style="1" customWidth="1"/>
    <col min="7431" max="7684" width="10" style="1"/>
    <col min="7685" max="7685" width="50.4190476190476" style="1" customWidth="1"/>
    <col min="7686" max="7686" width="43.0571428571429" style="1" customWidth="1"/>
    <col min="7687" max="7940" width="10" style="1"/>
    <col min="7941" max="7941" width="50.4190476190476" style="1" customWidth="1"/>
    <col min="7942" max="7942" width="43.0571428571429" style="1" customWidth="1"/>
    <col min="7943" max="8196" width="10" style="1"/>
    <col min="8197" max="8197" width="50.4190476190476" style="1" customWidth="1"/>
    <col min="8198" max="8198" width="43.0571428571429" style="1" customWidth="1"/>
    <col min="8199" max="8452" width="10" style="1"/>
    <col min="8453" max="8453" width="50.4190476190476" style="1" customWidth="1"/>
    <col min="8454" max="8454" width="43.0571428571429" style="1" customWidth="1"/>
    <col min="8455" max="8708" width="10" style="1"/>
    <col min="8709" max="8709" width="50.4190476190476" style="1" customWidth="1"/>
    <col min="8710" max="8710" width="43.0571428571429" style="1" customWidth="1"/>
    <col min="8711" max="8964" width="10" style="1"/>
    <col min="8965" max="8965" width="50.4190476190476" style="1" customWidth="1"/>
    <col min="8966" max="8966" width="43.0571428571429" style="1" customWidth="1"/>
    <col min="8967" max="9220" width="10" style="1"/>
    <col min="9221" max="9221" width="50.4190476190476" style="1" customWidth="1"/>
    <col min="9222" max="9222" width="43.0571428571429" style="1" customWidth="1"/>
    <col min="9223" max="9476" width="10" style="1"/>
    <col min="9477" max="9477" width="50.4190476190476" style="1" customWidth="1"/>
    <col min="9478" max="9478" width="43.0571428571429" style="1" customWidth="1"/>
    <col min="9479" max="9732" width="10" style="1"/>
    <col min="9733" max="9733" width="50.4190476190476" style="1" customWidth="1"/>
    <col min="9734" max="9734" width="43.0571428571429" style="1" customWidth="1"/>
    <col min="9735" max="9988" width="10" style="1"/>
    <col min="9989" max="9989" width="50.4190476190476" style="1" customWidth="1"/>
    <col min="9990" max="9990" width="43.0571428571429" style="1" customWidth="1"/>
    <col min="9991" max="10244" width="10" style="1"/>
    <col min="10245" max="10245" width="50.4190476190476" style="1" customWidth="1"/>
    <col min="10246" max="10246" width="43.0571428571429" style="1" customWidth="1"/>
    <col min="10247" max="10500" width="10" style="1"/>
    <col min="10501" max="10501" width="50.4190476190476" style="1" customWidth="1"/>
    <col min="10502" max="10502" width="43.0571428571429" style="1" customWidth="1"/>
    <col min="10503" max="10756" width="10" style="1"/>
    <col min="10757" max="10757" width="50.4190476190476" style="1" customWidth="1"/>
    <col min="10758" max="10758" width="43.0571428571429" style="1" customWidth="1"/>
    <col min="10759" max="11012" width="10" style="1"/>
    <col min="11013" max="11013" width="50.4190476190476" style="1" customWidth="1"/>
    <col min="11014" max="11014" width="43.0571428571429" style="1" customWidth="1"/>
    <col min="11015" max="11268" width="10" style="1"/>
    <col min="11269" max="11269" width="50.4190476190476" style="1" customWidth="1"/>
    <col min="11270" max="11270" width="43.0571428571429" style="1" customWidth="1"/>
    <col min="11271" max="11524" width="10" style="1"/>
    <col min="11525" max="11525" width="50.4190476190476" style="1" customWidth="1"/>
    <col min="11526" max="11526" width="43.0571428571429" style="1" customWidth="1"/>
    <col min="11527" max="11780" width="10" style="1"/>
    <col min="11781" max="11781" width="50.4190476190476" style="1" customWidth="1"/>
    <col min="11782" max="11782" width="43.0571428571429" style="1" customWidth="1"/>
    <col min="11783" max="12036" width="10" style="1"/>
    <col min="12037" max="12037" width="50.4190476190476" style="1" customWidth="1"/>
    <col min="12038" max="12038" width="43.0571428571429" style="1" customWidth="1"/>
    <col min="12039" max="12292" width="10" style="1"/>
    <col min="12293" max="12293" width="50.4190476190476" style="1" customWidth="1"/>
    <col min="12294" max="12294" width="43.0571428571429" style="1" customWidth="1"/>
    <col min="12295" max="12548" width="10" style="1"/>
    <col min="12549" max="12549" width="50.4190476190476" style="1" customWidth="1"/>
    <col min="12550" max="12550" width="43.0571428571429" style="1" customWidth="1"/>
    <col min="12551" max="12804" width="10" style="1"/>
    <col min="12805" max="12805" width="50.4190476190476" style="1" customWidth="1"/>
    <col min="12806" max="12806" width="43.0571428571429" style="1" customWidth="1"/>
    <col min="12807" max="13060" width="10" style="1"/>
    <col min="13061" max="13061" width="50.4190476190476" style="1" customWidth="1"/>
    <col min="13062" max="13062" width="43.0571428571429" style="1" customWidth="1"/>
    <col min="13063" max="13316" width="10" style="1"/>
    <col min="13317" max="13317" width="50.4190476190476" style="1" customWidth="1"/>
    <col min="13318" max="13318" width="43.0571428571429" style="1" customWidth="1"/>
    <col min="13319" max="13572" width="10" style="1"/>
    <col min="13573" max="13573" width="50.4190476190476" style="1" customWidth="1"/>
    <col min="13574" max="13574" width="43.0571428571429" style="1" customWidth="1"/>
    <col min="13575" max="13828" width="10" style="1"/>
    <col min="13829" max="13829" width="50.4190476190476" style="1" customWidth="1"/>
    <col min="13830" max="13830" width="43.0571428571429" style="1" customWidth="1"/>
    <col min="13831" max="14084" width="10" style="1"/>
    <col min="14085" max="14085" width="50.4190476190476" style="1" customWidth="1"/>
    <col min="14086" max="14086" width="43.0571428571429" style="1" customWidth="1"/>
    <col min="14087" max="14340" width="10" style="1"/>
    <col min="14341" max="14341" width="50.4190476190476" style="1" customWidth="1"/>
    <col min="14342" max="14342" width="43.0571428571429" style="1" customWidth="1"/>
    <col min="14343" max="14596" width="10" style="1"/>
    <col min="14597" max="14597" width="50.4190476190476" style="1" customWidth="1"/>
    <col min="14598" max="14598" width="43.0571428571429" style="1" customWidth="1"/>
    <col min="14599" max="14852" width="10" style="1"/>
    <col min="14853" max="14853" width="50.4190476190476" style="1" customWidth="1"/>
    <col min="14854" max="14854" width="43.0571428571429" style="1" customWidth="1"/>
    <col min="14855" max="15108" width="10" style="1"/>
    <col min="15109" max="15109" width="50.4190476190476" style="1" customWidth="1"/>
    <col min="15110" max="15110" width="43.0571428571429" style="1" customWidth="1"/>
    <col min="15111" max="15364" width="10" style="1"/>
    <col min="15365" max="15365" width="50.4190476190476" style="1" customWidth="1"/>
    <col min="15366" max="15366" width="43.0571428571429" style="1" customWidth="1"/>
    <col min="15367" max="15620" width="10" style="1"/>
    <col min="15621" max="15621" width="50.4190476190476" style="1" customWidth="1"/>
    <col min="15622" max="15622" width="43.0571428571429" style="1" customWidth="1"/>
    <col min="15623" max="15876" width="10" style="1"/>
    <col min="15877" max="15877" width="50.4190476190476" style="1" customWidth="1"/>
    <col min="15878" max="15878" width="43.0571428571429" style="1" customWidth="1"/>
    <col min="15879" max="16132" width="10" style="1"/>
    <col min="16133" max="16133" width="50.4190476190476" style="1" customWidth="1"/>
    <col min="16134" max="16134" width="43.0571428571429" style="1" customWidth="1"/>
    <col min="16135" max="16382" width="10" style="1"/>
  </cols>
  <sheetData>
    <row r="1" s="1" customFormat="1" ht="18" customHeight="1" spans="1:20">
      <c r="A1" s="125" t="s">
        <v>1444</v>
      </c>
      <c r="B1" s="126"/>
      <c r="C1" s="127"/>
      <c r="D1" s="127"/>
      <c r="E1" s="128"/>
      <c r="F1" s="128"/>
      <c r="G1" s="128"/>
      <c r="H1" s="128"/>
      <c r="I1" s="128"/>
      <c r="J1" s="128"/>
      <c r="K1" s="129"/>
    </row>
    <row r="2" s="1" customFormat="1" ht="22.5" customHeight="1" spans="1:20">
      <c r="A2" s="130" t="s">
        <v>1445</v>
      </c>
      <c r="B2" s="130"/>
      <c r="C2" s="130"/>
      <c r="D2" s="130"/>
      <c r="E2" s="130"/>
      <c r="F2" s="130"/>
      <c r="G2" s="130"/>
      <c r="H2" s="130"/>
      <c r="I2" s="130"/>
      <c r="J2" s="130"/>
      <c r="K2" s="129"/>
    </row>
    <row r="3" s="1" customFormat="1" ht="22" customHeight="1" spans="1:20">
      <c r="A3" s="131" t="s">
        <v>285</v>
      </c>
      <c r="B3" s="131"/>
      <c r="C3" s="132"/>
      <c r="D3" s="131"/>
      <c r="E3" s="131"/>
      <c r="F3" s="131"/>
      <c r="G3" s="131"/>
      <c r="H3" s="131"/>
      <c r="I3" s="131"/>
      <c r="J3" s="131"/>
      <c r="K3" s="129"/>
    </row>
    <row r="4" s="1" customFormat="1" ht="26" customHeight="1" spans="1:20">
      <c r="A4" s="133" t="s">
        <v>406</v>
      </c>
      <c r="B4" s="133" t="s">
        <v>365</v>
      </c>
      <c r="C4" s="133" t="s">
        <v>1446</v>
      </c>
      <c r="D4" s="133" t="s">
        <v>1447</v>
      </c>
      <c r="E4" s="133" t="s">
        <v>1448</v>
      </c>
      <c r="F4" s="133"/>
      <c r="G4" s="133"/>
      <c r="H4" s="133"/>
      <c r="I4" s="133"/>
      <c r="J4" s="133"/>
      <c r="K4" s="134"/>
    </row>
    <row r="5" s="1" customFormat="1" ht="26" customHeight="1" spans="1:20">
      <c r="A5" s="133"/>
      <c r="B5" s="133"/>
      <c r="C5" s="133"/>
      <c r="D5" s="133"/>
      <c r="E5" s="133" t="s">
        <v>1449</v>
      </c>
      <c r="F5" s="133" t="s">
        <v>1450</v>
      </c>
      <c r="G5" s="133" t="s">
        <v>1451</v>
      </c>
      <c r="H5" s="133" t="s">
        <v>1452</v>
      </c>
      <c r="I5" s="133" t="s">
        <v>1453</v>
      </c>
      <c r="J5" s="133" t="s">
        <v>1454</v>
      </c>
      <c r="K5" s="134"/>
    </row>
    <row r="6" s="1" customFormat="1" ht="26" customHeight="1" spans="1:20">
      <c r="A6" s="135" t="s">
        <v>1455</v>
      </c>
      <c r="B6" s="136" t="s">
        <v>1443</v>
      </c>
      <c r="C6" s="137" t="s">
        <v>407</v>
      </c>
      <c r="D6" s="138">
        <f t="shared" ref="D6:J6" si="0">SUM(D7:D9)</f>
        <v>0</v>
      </c>
      <c r="E6" s="138">
        <f t="shared" si="0"/>
        <v>0</v>
      </c>
      <c r="F6" s="138">
        <f t="shared" si="0"/>
        <v>0</v>
      </c>
      <c r="G6" s="138">
        <f t="shared" si="0"/>
        <v>0</v>
      </c>
      <c r="H6" s="138">
        <f t="shared" si="0"/>
        <v>0</v>
      </c>
      <c r="I6" s="138">
        <f t="shared" si="0"/>
        <v>0</v>
      </c>
      <c r="J6" s="138">
        <f t="shared" si="0"/>
        <v>0</v>
      </c>
      <c r="K6" s="139"/>
      <c r="O6" s="140"/>
      <c r="P6" s="140"/>
      <c r="R6" s="140"/>
      <c r="S6" s="140"/>
    </row>
    <row r="7" s="1" customFormat="1" ht="26" customHeight="1" spans="1:20">
      <c r="A7" s="141"/>
      <c r="B7" s="142"/>
      <c r="C7" s="143" t="s">
        <v>1434</v>
      </c>
      <c r="D7" s="144">
        <f t="shared" ref="D7:D9" si="1">SUM(E7:J7)</f>
        <v>0</v>
      </c>
      <c r="E7" s="145"/>
      <c r="F7" s="145"/>
      <c r="G7" s="145"/>
      <c r="H7" s="146"/>
      <c r="I7" s="145"/>
      <c r="J7" s="146"/>
      <c r="K7" s="129"/>
      <c r="O7" s="147"/>
      <c r="P7" s="147"/>
      <c r="R7" s="147"/>
      <c r="S7" s="147"/>
    </row>
    <row r="8" s="1" customFormat="1" ht="26" customHeight="1" spans="1:20">
      <c r="A8" s="141"/>
      <c r="B8" s="142"/>
      <c r="C8" s="143" t="s">
        <v>1456</v>
      </c>
      <c r="D8" s="144">
        <f t="shared" si="1"/>
        <v>0</v>
      </c>
      <c r="E8" s="145"/>
      <c r="F8" s="145"/>
      <c r="G8" s="145"/>
      <c r="H8" s="146"/>
      <c r="I8" s="146"/>
      <c r="J8" s="146"/>
      <c r="K8" s="129"/>
      <c r="O8" s="147"/>
      <c r="P8" s="147"/>
      <c r="R8" s="147"/>
      <c r="S8" s="147"/>
    </row>
    <row r="9" s="1" customFormat="1" ht="26" customHeight="1" spans="1:20">
      <c r="A9" s="141"/>
      <c r="B9" s="148"/>
      <c r="C9" s="149" t="s">
        <v>1441</v>
      </c>
      <c r="D9" s="144">
        <f t="shared" si="1"/>
        <v>0</v>
      </c>
      <c r="E9" s="145"/>
      <c r="F9" s="145"/>
      <c r="G9" s="145"/>
      <c r="H9" s="145"/>
      <c r="I9" s="145"/>
      <c r="J9" s="145"/>
      <c r="K9" s="129"/>
      <c r="O9" s="147"/>
      <c r="P9" s="147"/>
      <c r="R9" s="147"/>
      <c r="S9" s="147"/>
    </row>
    <row r="10" s="1" customFormat="1" ht="26" customHeight="1" spans="1:20">
      <c r="A10" s="141"/>
      <c r="B10" s="141" t="s">
        <v>1435</v>
      </c>
      <c r="C10" s="137" t="s">
        <v>407</v>
      </c>
      <c r="D10" s="150">
        <f t="shared" ref="D10:J10" si="2">SUM(D11:D13)</f>
        <v>0</v>
      </c>
      <c r="E10" s="150">
        <f t="shared" si="2"/>
        <v>0</v>
      </c>
      <c r="F10" s="150">
        <f t="shared" si="2"/>
        <v>0</v>
      </c>
      <c r="G10" s="150">
        <f t="shared" si="2"/>
        <v>0</v>
      </c>
      <c r="H10" s="150">
        <f t="shared" si="2"/>
        <v>0</v>
      </c>
      <c r="I10" s="150">
        <f t="shared" si="2"/>
        <v>0</v>
      </c>
      <c r="J10" s="150">
        <f t="shared" si="2"/>
        <v>0</v>
      </c>
      <c r="K10" s="139"/>
      <c r="O10" s="140"/>
      <c r="P10" s="140"/>
      <c r="R10" s="140"/>
      <c r="S10" s="140"/>
    </row>
    <row r="11" s="1" customFormat="1" ht="26" customHeight="1" spans="1:20">
      <c r="A11" s="141"/>
      <c r="B11" s="141"/>
      <c r="C11" s="143" t="s">
        <v>1434</v>
      </c>
      <c r="D11" s="144">
        <f t="shared" ref="D11:D13" si="3">SUM(E11:J11)</f>
        <v>0</v>
      </c>
      <c r="E11" s="145"/>
      <c r="F11" s="145"/>
      <c r="G11" s="145"/>
      <c r="H11" s="145"/>
      <c r="I11" s="145"/>
      <c r="J11" s="145"/>
      <c r="K11" s="129"/>
      <c r="O11" s="147"/>
      <c r="P11" s="147"/>
      <c r="R11" s="147"/>
      <c r="S11" s="147"/>
    </row>
    <row r="12" s="1" customFormat="1" ht="26" customHeight="1" spans="1:20">
      <c r="A12" s="141"/>
      <c r="B12" s="141"/>
      <c r="C12" s="143" t="s">
        <v>1456</v>
      </c>
      <c r="D12" s="144">
        <f t="shared" si="3"/>
        <v>0</v>
      </c>
      <c r="E12" s="145"/>
      <c r="F12" s="145"/>
      <c r="G12" s="145"/>
      <c r="H12" s="145"/>
      <c r="I12" s="145"/>
      <c r="J12" s="145"/>
      <c r="K12" s="129"/>
      <c r="L12" s="151"/>
      <c r="O12" s="147"/>
      <c r="P12" s="147"/>
      <c r="R12" s="147"/>
      <c r="S12" s="147"/>
    </row>
    <row r="13" s="1" customFormat="1" ht="26" customHeight="1" spans="1:20">
      <c r="A13" s="152"/>
      <c r="B13" s="152"/>
      <c r="C13" s="149" t="s">
        <v>1441</v>
      </c>
      <c r="D13" s="144">
        <f t="shared" si="3"/>
        <v>0</v>
      </c>
      <c r="E13" s="145"/>
      <c r="F13" s="145"/>
      <c r="G13" s="145"/>
      <c r="H13" s="145"/>
      <c r="I13" s="145"/>
      <c r="J13" s="145"/>
      <c r="K13" s="129"/>
      <c r="O13" s="147"/>
      <c r="P13" s="147"/>
      <c r="R13" s="147"/>
      <c r="S13" s="147"/>
    </row>
    <row r="14" s="1" customFormat="1" ht="26" customHeight="1" spans="1:20">
      <c r="A14" s="141" t="s">
        <v>1457</v>
      </c>
      <c r="B14" s="136" t="s">
        <v>1443</v>
      </c>
      <c r="C14" s="137" t="s">
        <v>407</v>
      </c>
      <c r="D14" s="150">
        <f t="shared" ref="D14:J14" si="4">SUM(D15:D17)</f>
        <v>358973</v>
      </c>
      <c r="E14" s="150">
        <f t="shared" si="4"/>
        <v>9167</v>
      </c>
      <c r="F14" s="150">
        <f t="shared" si="4"/>
        <v>188718</v>
      </c>
      <c r="G14" s="150">
        <f t="shared" si="4"/>
        <v>104464</v>
      </c>
      <c r="H14" s="150">
        <f t="shared" si="4"/>
        <v>0</v>
      </c>
      <c r="I14" s="150">
        <f t="shared" si="4"/>
        <v>7694</v>
      </c>
      <c r="J14" s="150">
        <f t="shared" si="4"/>
        <v>48930</v>
      </c>
      <c r="K14" s="139"/>
      <c r="O14" s="140"/>
      <c r="R14" s="140"/>
      <c r="S14" s="140"/>
    </row>
    <row r="15" s="1" customFormat="1" ht="26" customHeight="1" spans="1:20">
      <c r="A15" s="141"/>
      <c r="B15" s="142"/>
      <c r="C15" s="143" t="s">
        <v>1434</v>
      </c>
      <c r="D15" s="144">
        <f t="shared" ref="D15:D17" si="5">SUM(E15:J15)</f>
        <v>2200</v>
      </c>
      <c r="E15" s="145"/>
      <c r="F15" s="145"/>
      <c r="G15" s="145">
        <v>2200</v>
      </c>
      <c r="H15" s="145"/>
      <c r="I15" s="145"/>
      <c r="J15" s="145"/>
      <c r="K15" s="129"/>
      <c r="O15" s="147"/>
      <c r="R15" s="147"/>
      <c r="S15" s="147"/>
    </row>
    <row r="16" s="1" customFormat="1" ht="26" customHeight="1" spans="1:20">
      <c r="A16" s="141"/>
      <c r="B16" s="142"/>
      <c r="C16" s="143" t="s">
        <v>1456</v>
      </c>
      <c r="D16" s="144">
        <f t="shared" si="5"/>
        <v>30420</v>
      </c>
      <c r="E16" s="145"/>
      <c r="F16" s="145">
        <v>0</v>
      </c>
      <c r="G16" s="145">
        <v>30420</v>
      </c>
      <c r="H16" s="145"/>
      <c r="I16" s="145"/>
      <c r="J16" s="145"/>
      <c r="K16" s="129"/>
      <c r="O16" s="147"/>
      <c r="P16" s="147"/>
      <c r="R16" s="147"/>
      <c r="S16" s="147"/>
      <c r="T16" s="129"/>
    </row>
    <row r="17" s="1" customFormat="1" ht="26" customHeight="1" spans="1:19">
      <c r="A17" s="141"/>
      <c r="B17" s="148"/>
      <c r="C17" s="149" t="s">
        <v>1441</v>
      </c>
      <c r="D17" s="144">
        <f t="shared" si="5"/>
        <v>326353</v>
      </c>
      <c r="E17" s="145">
        <v>9167</v>
      </c>
      <c r="F17" s="145">
        <v>188718</v>
      </c>
      <c r="G17" s="145">
        <v>71844</v>
      </c>
      <c r="H17" s="145"/>
      <c r="I17" s="145">
        <v>7694</v>
      </c>
      <c r="J17" s="145">
        <v>48930</v>
      </c>
      <c r="K17" s="153"/>
      <c r="L17" s="153"/>
      <c r="O17" s="147"/>
      <c r="P17" s="147"/>
      <c r="R17" s="147"/>
      <c r="S17" s="147"/>
    </row>
    <row r="18" s="1" customFormat="1" ht="26" customHeight="1" spans="1:19">
      <c r="A18" s="141"/>
      <c r="B18" s="141" t="s">
        <v>1435</v>
      </c>
      <c r="C18" s="137" t="s">
        <v>407</v>
      </c>
      <c r="D18" s="150">
        <f t="shared" ref="D18:J18" si="6">SUM(D19:D21)</f>
        <v>3175917</v>
      </c>
      <c r="E18" s="150">
        <f t="shared" si="6"/>
        <v>38000</v>
      </c>
      <c r="F18" s="150">
        <f t="shared" si="6"/>
        <v>807187</v>
      </c>
      <c r="G18" s="150">
        <f t="shared" si="6"/>
        <v>557512</v>
      </c>
      <c r="H18" s="150">
        <f t="shared" si="6"/>
        <v>532986</v>
      </c>
      <c r="I18" s="150">
        <f t="shared" si="6"/>
        <v>347142</v>
      </c>
      <c r="J18" s="150">
        <f t="shared" si="6"/>
        <v>893090</v>
      </c>
      <c r="K18" s="139"/>
      <c r="O18" s="140"/>
      <c r="R18" s="140"/>
      <c r="S18" s="140"/>
    </row>
    <row r="19" s="1" customFormat="1" ht="26" customHeight="1" spans="1:19">
      <c r="A19" s="141"/>
      <c r="B19" s="141"/>
      <c r="C19" s="143" t="s">
        <v>1434</v>
      </c>
      <c r="D19" s="144">
        <f t="shared" ref="D19:D21" si="7">SUM(E19:J19)</f>
        <v>1753520</v>
      </c>
      <c r="E19" s="145">
        <v>38000</v>
      </c>
      <c r="F19" s="145">
        <v>212720</v>
      </c>
      <c r="G19" s="145">
        <v>155800</v>
      </c>
      <c r="H19" s="145">
        <v>353900</v>
      </c>
      <c r="I19" s="145">
        <v>264600</v>
      </c>
      <c r="J19" s="145">
        <v>728500</v>
      </c>
      <c r="K19" s="154"/>
      <c r="O19" s="147"/>
      <c r="P19" s="147"/>
      <c r="R19" s="147"/>
      <c r="S19" s="147"/>
    </row>
    <row r="20" s="1" customFormat="1" ht="26" customHeight="1" spans="1:19">
      <c r="A20" s="141"/>
      <c r="B20" s="141"/>
      <c r="C20" s="143" t="s">
        <v>1456</v>
      </c>
      <c r="D20" s="144">
        <f t="shared" si="7"/>
        <v>55450</v>
      </c>
      <c r="E20" s="145"/>
      <c r="F20" s="145"/>
      <c r="G20" s="145">
        <v>55450</v>
      </c>
      <c r="H20" s="145"/>
      <c r="I20" s="145"/>
      <c r="J20" s="145"/>
      <c r="K20" s="129"/>
      <c r="O20" s="147"/>
      <c r="P20" s="147"/>
      <c r="R20" s="147"/>
      <c r="S20" s="147"/>
    </row>
    <row r="21" s="1" customFormat="1" ht="26" customHeight="1" spans="1:19">
      <c r="A21" s="152"/>
      <c r="B21" s="152"/>
      <c r="C21" s="149" t="s">
        <v>1441</v>
      </c>
      <c r="D21" s="144">
        <f t="shared" si="7"/>
        <v>1366947</v>
      </c>
      <c r="E21" s="145"/>
      <c r="F21" s="145">
        <v>594467</v>
      </c>
      <c r="G21" s="145">
        <v>346262</v>
      </c>
      <c r="H21" s="145">
        <v>179086</v>
      </c>
      <c r="I21" s="145">
        <v>82542</v>
      </c>
      <c r="J21" s="145">
        <v>164590</v>
      </c>
      <c r="K21" s="129"/>
      <c r="O21" s="147"/>
      <c r="P21" s="147"/>
      <c r="R21" s="147"/>
      <c r="S21" s="147"/>
    </row>
    <row r="22" s="1" customFormat="1" spans="1:19">
      <c r="B22" s="155"/>
      <c r="C22" s="156"/>
      <c r="D22" s="156"/>
    </row>
    <row r="23" s="1" customFormat="1" spans="1:19">
      <c r="B23" s="155"/>
      <c r="C23" s="156"/>
      <c r="D23" s="156"/>
    </row>
    <row r="24" s="1" customFormat="1" spans="1:19">
      <c r="B24" s="155"/>
      <c r="C24" s="156"/>
      <c r="D24" s="156"/>
    </row>
    <row r="25" s="1" customFormat="1" spans="1:19">
      <c r="B25" s="155"/>
      <c r="C25" s="156"/>
      <c r="D25" s="156"/>
    </row>
    <row r="26" s="1" customFormat="1" spans="1:19">
      <c r="B26" s="155"/>
      <c r="C26" s="156"/>
      <c r="D26" s="156"/>
    </row>
    <row r="27" s="1" customFormat="1" spans="1:19">
      <c r="B27" s="155"/>
      <c r="C27" s="156"/>
      <c r="D27" s="156"/>
    </row>
    <row r="28" s="1" customFormat="1" spans="1:19">
      <c r="B28" s="155"/>
      <c r="C28" s="156"/>
      <c r="D28" s="156"/>
    </row>
    <row r="29" s="1" customFormat="1" spans="1:19">
      <c r="B29" s="155"/>
      <c r="C29" s="156"/>
      <c r="D29" s="156"/>
    </row>
    <row r="30" s="1" customFormat="1" spans="1:19">
      <c r="B30" s="155"/>
      <c r="C30" s="156"/>
      <c r="D30" s="156"/>
    </row>
    <row r="31" s="1" customFormat="1" spans="1:19">
      <c r="B31" s="155"/>
      <c r="C31" s="156"/>
      <c r="D31" s="156"/>
    </row>
    <row r="32" s="1" customFormat="1" spans="1:19">
      <c r="B32" s="155"/>
      <c r="C32" s="156"/>
      <c r="D32" s="156"/>
    </row>
    <row r="33" s="1" customFormat="1" spans="2:4">
      <c r="B33" s="155"/>
      <c r="C33" s="156"/>
      <c r="D33" s="156"/>
    </row>
    <row r="34" s="1" customFormat="1" spans="2:4">
      <c r="B34" s="155"/>
      <c r="C34" s="156"/>
      <c r="D34" s="156"/>
    </row>
    <row r="35" s="1" customFormat="1" spans="2:4">
      <c r="B35" s="155"/>
      <c r="C35" s="156"/>
      <c r="D35" s="156"/>
    </row>
    <row r="36" s="1" customFormat="1" spans="2:4">
      <c r="B36" s="155"/>
      <c r="C36" s="156"/>
      <c r="D36" s="156"/>
    </row>
    <row r="37" s="1" customFormat="1" spans="2:4">
      <c r="B37" s="155"/>
      <c r="C37" s="156"/>
      <c r="D37" s="156"/>
    </row>
    <row r="38" s="1" customFormat="1" spans="2:4">
      <c r="B38" s="155"/>
      <c r="C38" s="156"/>
      <c r="D38" s="156"/>
    </row>
    <row r="39" s="1" customFormat="1" spans="2:4">
      <c r="B39" s="155"/>
      <c r="C39" s="156"/>
      <c r="D39" s="156"/>
    </row>
    <row r="40" s="1" customFormat="1" spans="2:4">
      <c r="B40" s="155"/>
      <c r="C40" s="156"/>
      <c r="D40" s="156"/>
    </row>
    <row r="41" s="1" customFormat="1" spans="2:4">
      <c r="B41" s="155"/>
      <c r="C41" s="156"/>
      <c r="D41" s="156"/>
    </row>
    <row r="42" s="1" customFormat="1" spans="2:4">
      <c r="B42" s="155"/>
      <c r="C42" s="156"/>
      <c r="D42" s="156"/>
    </row>
    <row r="43" s="1" customFormat="1" spans="2:4">
      <c r="B43" s="155"/>
      <c r="C43" s="156"/>
      <c r="D43" s="156"/>
    </row>
  </sheetData>
  <mergeCells count="13">
    <mergeCell ref="A2:J2"/>
    <mergeCell ref="A3:J3"/>
    <mergeCell ref="E4:J4"/>
    <mergeCell ref="A4:A5"/>
    <mergeCell ref="A6:A13"/>
    <mergeCell ref="A14:A21"/>
    <mergeCell ref="B4:B5"/>
    <mergeCell ref="B6:B9"/>
    <mergeCell ref="B10:B13"/>
    <mergeCell ref="B14:B17"/>
    <mergeCell ref="B18:B21"/>
    <mergeCell ref="C4:C5"/>
    <mergeCell ref="D4:D5"/>
  </mergeCells>
  <printOptions horizontalCentered="1"/>
  <pageMargins left="0.393055555555556" right="0.393055555555556" top="0.393055555555556" bottom="0.393055555555556" header="0.5" footer="0.5"/>
  <pageSetup paperSize="9" orientation="landscape" horizontalDpi="600"/>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workbookViewId="0">
      <selection activeCell="C18" sqref="C18"/>
    </sheetView>
  </sheetViews>
  <sheetFormatPr defaultColWidth="10" defaultRowHeight="14.25" outlineLevelCol="7"/>
  <cols>
    <col min="1" max="1" width="44.8571428571429" style="1" customWidth="1"/>
    <col min="2" max="2" width="24.7809523809524" style="1" customWidth="1"/>
    <col min="3" max="4" width="10.6666666666667" style="1" customWidth="1"/>
    <col min="5" max="5" width="11.8857142857143" style="1" customWidth="1"/>
    <col min="6" max="6" width="11.3333333333333" style="1" customWidth="1"/>
    <col min="7" max="7" width="12.3333333333333" style="1" customWidth="1"/>
    <col min="8" max="16384" width="10" style="1"/>
  </cols>
  <sheetData>
    <row r="1" s="1" customFormat="1" ht="24" customHeight="1" spans="1:8">
      <c r="A1" s="58" t="s">
        <v>1458</v>
      </c>
      <c r="B1" s="85"/>
      <c r="C1" s="85"/>
      <c r="D1" s="85"/>
      <c r="E1" s="85"/>
      <c r="F1" s="85"/>
      <c r="G1" s="85"/>
    </row>
    <row r="2" s="1" customFormat="1" ht="30" customHeight="1" spans="1:8">
      <c r="A2" s="114" t="s">
        <v>1459</v>
      </c>
      <c r="B2" s="114"/>
      <c r="C2" s="115"/>
      <c r="D2" s="115"/>
      <c r="E2" s="115"/>
      <c r="F2" s="115"/>
      <c r="G2" s="115"/>
      <c r="H2" s="115"/>
    </row>
    <row r="3" s="1" customFormat="1" ht="24" customHeight="1" spans="1:8">
      <c r="A3" s="87" t="s">
        <v>285</v>
      </c>
      <c r="B3" s="87"/>
      <c r="C3" s="116"/>
      <c r="D3" s="116"/>
      <c r="E3" s="116"/>
      <c r="F3" s="116"/>
      <c r="G3" s="117"/>
    </row>
    <row r="4" s="1" customFormat="1" ht="28" customHeight="1" spans="1:8">
      <c r="A4" s="62" t="s">
        <v>558</v>
      </c>
      <c r="B4" s="88" t="s">
        <v>1457</v>
      </c>
      <c r="C4" s="93"/>
      <c r="D4" s="93"/>
      <c r="E4" s="93"/>
      <c r="F4" s="93"/>
      <c r="G4" s="93"/>
    </row>
    <row r="5" s="1" customFormat="1" ht="28" customHeight="1" spans="1:8">
      <c r="A5" s="118" t="s">
        <v>407</v>
      </c>
      <c r="B5" s="119"/>
      <c r="C5" s="93"/>
      <c r="D5" s="93"/>
      <c r="E5" s="93"/>
      <c r="F5" s="93"/>
      <c r="G5" s="93"/>
    </row>
    <row r="6" s="1" customFormat="1" ht="28" customHeight="1" spans="1:8">
      <c r="A6" s="120" t="s">
        <v>1460</v>
      </c>
      <c r="B6" s="91"/>
      <c r="C6" s="93"/>
      <c r="D6" s="93"/>
      <c r="E6" s="93"/>
      <c r="F6" s="93"/>
      <c r="G6" s="93"/>
    </row>
    <row r="7" s="1" customFormat="1" ht="28" customHeight="1" spans="1:8">
      <c r="A7" s="120" t="s">
        <v>1461</v>
      </c>
      <c r="B7" s="91"/>
      <c r="C7" s="93"/>
      <c r="D7" s="93"/>
      <c r="E7" s="93"/>
      <c r="F7" s="93"/>
      <c r="G7" s="93"/>
    </row>
    <row r="8" s="1" customFormat="1" ht="28" customHeight="1" spans="1:8">
      <c r="A8" s="120" t="s">
        <v>1462</v>
      </c>
      <c r="B8" s="91"/>
      <c r="C8" s="93"/>
      <c r="D8" s="93"/>
      <c r="E8" s="93"/>
      <c r="F8" s="93"/>
      <c r="G8" s="93"/>
    </row>
    <row r="9" s="1" customFormat="1" ht="28" customHeight="1" spans="1:8">
      <c r="A9" s="120" t="s">
        <v>1463</v>
      </c>
      <c r="B9" s="91"/>
      <c r="C9" s="93"/>
      <c r="D9" s="93"/>
      <c r="E9" s="93"/>
      <c r="F9" s="93"/>
      <c r="G9" s="93"/>
    </row>
    <row r="10" s="1" customFormat="1" ht="28" customHeight="1" spans="1:8">
      <c r="A10" s="120" t="s">
        <v>1464</v>
      </c>
      <c r="B10" s="91"/>
      <c r="C10" s="93"/>
      <c r="D10" s="93"/>
      <c r="E10" s="93"/>
      <c r="F10" s="93"/>
      <c r="G10" s="93"/>
    </row>
    <row r="11" s="1" customFormat="1" ht="28" customHeight="1" spans="1:8">
      <c r="A11" s="120" t="s">
        <v>1465</v>
      </c>
      <c r="B11" s="91"/>
      <c r="C11" s="93"/>
      <c r="D11" s="93"/>
      <c r="E11" s="93"/>
      <c r="F11" s="93"/>
      <c r="G11" s="93"/>
    </row>
    <row r="12" s="1" customFormat="1" ht="28" customHeight="1" spans="1:8">
      <c r="A12" s="120" t="s">
        <v>1466</v>
      </c>
      <c r="B12" s="91"/>
      <c r="C12" s="93"/>
      <c r="D12" s="93"/>
      <c r="E12" s="93"/>
      <c r="F12" s="93"/>
      <c r="G12" s="93"/>
    </row>
    <row r="13" s="1" customFormat="1" ht="28" customHeight="1" spans="1:8">
      <c r="A13" s="120" t="s">
        <v>1467</v>
      </c>
      <c r="B13" s="91"/>
      <c r="C13" s="93"/>
      <c r="D13" s="93"/>
      <c r="E13" s="93"/>
      <c r="F13" s="93"/>
      <c r="G13" s="93"/>
    </row>
    <row r="14" s="1" customFormat="1" ht="28" customHeight="1" spans="1:8">
      <c r="A14" s="120" t="s">
        <v>1468</v>
      </c>
      <c r="B14" s="91"/>
      <c r="C14" s="93"/>
      <c r="D14" s="93"/>
      <c r="E14" s="93"/>
      <c r="F14" s="93"/>
      <c r="G14" s="93"/>
    </row>
    <row r="15" s="1" customFormat="1" ht="28" customHeight="1" spans="1:8">
      <c r="A15" s="120" t="s">
        <v>1469</v>
      </c>
      <c r="B15" s="91"/>
      <c r="C15" s="93"/>
      <c r="D15" s="93"/>
      <c r="E15" s="93"/>
      <c r="F15" s="93"/>
      <c r="G15" s="93"/>
    </row>
    <row r="16" s="1" customFormat="1" ht="28" customHeight="1" spans="1:8">
      <c r="A16" s="120" t="s">
        <v>1470</v>
      </c>
      <c r="B16" s="91"/>
      <c r="C16" s="93"/>
      <c r="D16" s="93"/>
      <c r="E16" s="93"/>
      <c r="F16" s="93"/>
      <c r="G16" s="93"/>
    </row>
    <row r="17" s="1" customFormat="1" ht="28" customHeight="1" spans="1:7">
      <c r="A17" s="120" t="s">
        <v>1471</v>
      </c>
      <c r="B17" s="91"/>
      <c r="C17" s="93"/>
      <c r="D17" s="93"/>
      <c r="E17" s="93"/>
      <c r="F17" s="93"/>
      <c r="G17" s="93"/>
    </row>
    <row r="18" s="1" customFormat="1" ht="28" customHeight="1" spans="1:7">
      <c r="A18" s="121" t="s">
        <v>1472</v>
      </c>
      <c r="B18" s="122"/>
      <c r="C18" s="93"/>
      <c r="D18" s="93"/>
      <c r="E18" s="93"/>
      <c r="F18" s="93"/>
      <c r="G18" s="93"/>
    </row>
    <row r="19" s="1" customFormat="1" ht="28" customHeight="1" spans="1:7">
      <c r="A19" s="120" t="s">
        <v>1473</v>
      </c>
      <c r="B19" s="91"/>
      <c r="C19" s="93"/>
      <c r="D19" s="93"/>
      <c r="E19" s="93"/>
      <c r="F19" s="93"/>
      <c r="G19" s="93"/>
    </row>
    <row r="20" s="1" customFormat="1" ht="28" customHeight="1" spans="1:7">
      <c r="A20" s="120" t="s">
        <v>1474</v>
      </c>
      <c r="B20" s="91"/>
      <c r="C20" s="93"/>
      <c r="D20" s="93"/>
      <c r="E20" s="93"/>
      <c r="F20" s="93"/>
      <c r="G20" s="93"/>
    </row>
    <row r="21" s="1" customFormat="1" ht="28" customHeight="1" spans="1:7">
      <c r="A21" s="120" t="s">
        <v>1475</v>
      </c>
      <c r="B21" s="91"/>
      <c r="C21" s="93"/>
      <c r="D21" s="93"/>
      <c r="E21" s="93"/>
      <c r="F21" s="93"/>
      <c r="G21" s="93"/>
    </row>
    <row r="22" s="1" customFormat="1" ht="30" customHeight="1" spans="1:7">
      <c r="A22" s="123" t="s">
        <v>1476</v>
      </c>
      <c r="B22" s="123"/>
      <c r="C22" s="93"/>
      <c r="D22" s="93"/>
      <c r="E22" s="93"/>
      <c r="F22" s="93"/>
      <c r="G22" s="93"/>
    </row>
    <row r="23" s="1" customFormat="1" spans="1:7">
      <c r="A23" s="67"/>
      <c r="B23" s="93"/>
      <c r="C23" s="93"/>
      <c r="D23" s="93"/>
      <c r="E23" s="93"/>
      <c r="F23" s="93"/>
      <c r="G23" s="93"/>
    </row>
    <row r="24" s="1" customFormat="1" spans="1:7">
      <c r="B24" s="93"/>
      <c r="C24" s="93"/>
      <c r="D24" s="93"/>
      <c r="E24" s="93"/>
      <c r="F24" s="93"/>
      <c r="G24" s="93"/>
    </row>
    <row r="25" s="1" customFormat="1" spans="1:7">
      <c r="B25" s="93"/>
      <c r="C25" s="93"/>
      <c r="D25" s="93"/>
      <c r="E25" s="93"/>
      <c r="F25" s="93"/>
      <c r="G25" s="93"/>
    </row>
    <row r="26" s="1" customFormat="1" spans="1:7">
      <c r="B26" s="93"/>
      <c r="C26" s="93"/>
      <c r="D26" s="93"/>
      <c r="E26" s="93"/>
      <c r="F26" s="93"/>
      <c r="G26" s="93"/>
    </row>
    <row r="27" s="1" customFormat="1" spans="1:7">
      <c r="B27" s="93"/>
      <c r="C27" s="93"/>
      <c r="D27" s="93"/>
      <c r="E27" s="93"/>
      <c r="F27" s="93"/>
      <c r="G27" s="93"/>
    </row>
    <row r="28" s="1" customFormat="1" spans="1:7">
      <c r="B28" s="93"/>
      <c r="C28" s="93"/>
      <c r="D28" s="93"/>
      <c r="E28" s="93"/>
      <c r="F28" s="93"/>
      <c r="G28" s="93"/>
    </row>
    <row r="29" s="1" customFormat="1" spans="1:7">
      <c r="B29" s="93"/>
      <c r="C29" s="93"/>
      <c r="D29" s="93"/>
      <c r="E29" s="93"/>
      <c r="F29" s="93"/>
      <c r="G29" s="93"/>
    </row>
    <row r="30" s="1" customFormat="1" spans="1:7">
      <c r="B30" s="93"/>
      <c r="C30" s="93"/>
      <c r="D30" s="93"/>
      <c r="E30" s="93"/>
      <c r="F30" s="93"/>
      <c r="G30" s="93"/>
    </row>
    <row r="31" s="1" customFormat="1" spans="1:7">
      <c r="B31" s="93"/>
      <c r="C31" s="93"/>
      <c r="D31" s="93"/>
      <c r="E31" s="93"/>
      <c r="F31" s="93"/>
      <c r="G31" s="93"/>
    </row>
    <row r="32" s="1" customFormat="1" spans="1:7">
      <c r="B32" s="93"/>
      <c r="C32" s="93"/>
      <c r="D32" s="93"/>
      <c r="E32" s="93"/>
      <c r="F32" s="93"/>
      <c r="G32" s="93"/>
    </row>
    <row r="33" s="1" customFormat="1" spans="2:7">
      <c r="B33" s="93"/>
      <c r="C33" s="93"/>
      <c r="D33" s="93"/>
      <c r="E33" s="93"/>
      <c r="F33" s="93"/>
      <c r="G33" s="93"/>
    </row>
    <row r="34" s="1" customFormat="1" spans="2:7">
      <c r="B34" s="93"/>
      <c r="C34" s="93"/>
      <c r="D34" s="93"/>
      <c r="E34" s="93"/>
      <c r="F34" s="93"/>
      <c r="G34" s="93"/>
    </row>
    <row r="35" s="1" customFormat="1" spans="2:7">
      <c r="B35" s="93"/>
      <c r="C35" s="93"/>
      <c r="D35" s="93"/>
      <c r="E35" s="93"/>
      <c r="F35" s="93"/>
      <c r="G35" s="93"/>
    </row>
    <row r="36" s="1" customFormat="1" spans="2:7">
      <c r="B36" s="93"/>
      <c r="C36" s="93"/>
      <c r="D36" s="93"/>
      <c r="E36" s="93"/>
      <c r="F36" s="93"/>
      <c r="G36" s="93"/>
    </row>
    <row r="37" s="1" customFormat="1" spans="2:7">
      <c r="B37" s="93"/>
      <c r="C37" s="93"/>
      <c r="D37" s="93"/>
      <c r="E37" s="93"/>
      <c r="F37" s="93"/>
      <c r="G37" s="93"/>
    </row>
    <row r="38" s="1" customFormat="1" spans="2:7">
      <c r="B38" s="93"/>
      <c r="C38" s="93"/>
      <c r="D38" s="93"/>
      <c r="E38" s="93"/>
      <c r="F38" s="93"/>
      <c r="G38" s="93"/>
    </row>
    <row r="39" s="1" customFormat="1" spans="2:7">
      <c r="B39" s="93"/>
      <c r="C39" s="93"/>
      <c r="D39" s="93"/>
      <c r="E39" s="93"/>
      <c r="F39" s="93"/>
      <c r="G39" s="93"/>
    </row>
    <row r="40" s="1" customFormat="1" spans="2:7">
      <c r="B40" s="93"/>
      <c r="C40" s="93"/>
      <c r="D40" s="93"/>
      <c r="E40" s="93"/>
      <c r="F40" s="93"/>
      <c r="G40" s="93"/>
    </row>
    <row r="41" s="1" customFormat="1" spans="2:7">
      <c r="B41" s="93"/>
      <c r="C41" s="93"/>
      <c r="D41" s="93"/>
      <c r="E41" s="93"/>
      <c r="F41" s="93"/>
      <c r="G41" s="93"/>
    </row>
    <row r="42" s="1" customFormat="1" spans="2:7">
      <c r="B42" s="93"/>
      <c r="C42" s="93"/>
      <c r="D42" s="93"/>
      <c r="E42" s="93"/>
      <c r="F42" s="93"/>
      <c r="G42" s="93"/>
    </row>
    <row r="43" s="1" customFormat="1" spans="2:7">
      <c r="B43" s="93"/>
      <c r="C43" s="93"/>
      <c r="D43" s="93"/>
      <c r="E43" s="93"/>
      <c r="F43" s="93"/>
      <c r="G43" s="93"/>
    </row>
    <row r="44" s="1" customFormat="1" spans="2:7">
      <c r="B44" s="93"/>
      <c r="C44" s="93"/>
      <c r="D44" s="93"/>
      <c r="E44" s="93"/>
      <c r="F44" s="93"/>
      <c r="G44" s="93"/>
    </row>
  </sheetData>
  <mergeCells count="3">
    <mergeCell ref="A2:B2"/>
    <mergeCell ref="A3:B3"/>
    <mergeCell ref="A22:B22"/>
  </mergeCells>
  <printOptions horizontalCentered="1"/>
  <pageMargins left="0.393055555555556" right="0.393055555555556" top="0.393055555555556" bottom="0.393055555555556" header="0.5" footer="0.5"/>
  <pageSetup paperSize="9" orientation="portrait" horizontalDpi="600"/>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workbookViewId="0">
      <selection activeCell="D11" sqref="D11"/>
    </sheetView>
  </sheetViews>
  <sheetFormatPr defaultColWidth="10" defaultRowHeight="14.25" outlineLevelCol="7"/>
  <cols>
    <col min="1" max="1" width="46.3238095238095" style="1" customWidth="1"/>
    <col min="2" max="2" width="27.7428571428571" style="1" customWidth="1"/>
    <col min="3" max="4" width="10.6666666666667" style="1" customWidth="1"/>
    <col min="5" max="5" width="11.8857142857143" style="1" customWidth="1"/>
    <col min="6" max="6" width="11.3333333333333" style="1" customWidth="1"/>
    <col min="7" max="7" width="12.3333333333333" style="1" customWidth="1"/>
    <col min="8" max="16384" width="10" style="1"/>
  </cols>
  <sheetData>
    <row r="1" s="1" customFormat="1" ht="24" customHeight="1" spans="1:8">
      <c r="A1" s="58" t="s">
        <v>1477</v>
      </c>
      <c r="B1" s="85"/>
      <c r="C1" s="85"/>
      <c r="D1" s="85"/>
      <c r="E1" s="85"/>
      <c r="F1" s="85"/>
      <c r="G1" s="85"/>
    </row>
    <row r="2" s="1" customFormat="1" ht="30" customHeight="1" spans="1:8">
      <c r="A2" s="114" t="s">
        <v>1478</v>
      </c>
      <c r="B2" s="114"/>
      <c r="C2" s="115"/>
      <c r="D2" s="115"/>
      <c r="E2" s="115"/>
      <c r="F2" s="115"/>
      <c r="G2" s="115"/>
      <c r="H2" s="115"/>
    </row>
    <row r="3" s="1" customFormat="1" ht="24" customHeight="1" spans="1:8">
      <c r="A3" s="87" t="s">
        <v>285</v>
      </c>
      <c r="B3" s="87"/>
      <c r="C3" s="116"/>
      <c r="D3" s="116"/>
      <c r="E3" s="116"/>
      <c r="F3" s="116"/>
      <c r="G3" s="117"/>
    </row>
    <row r="4" s="1" customFormat="1" ht="28" customHeight="1" spans="1:8">
      <c r="A4" s="62" t="s">
        <v>558</v>
      </c>
      <c r="B4" s="88" t="s">
        <v>414</v>
      </c>
      <c r="C4" s="93"/>
      <c r="D4" s="93"/>
      <c r="E4" s="93"/>
      <c r="F4" s="93"/>
      <c r="G4" s="93"/>
    </row>
    <row r="5" s="1" customFormat="1" ht="28" customHeight="1" spans="1:8">
      <c r="A5" s="118" t="s">
        <v>407</v>
      </c>
      <c r="B5" s="119">
        <f>SUM(B6:B21)-B11</f>
        <v>375700</v>
      </c>
      <c r="C5" s="93"/>
      <c r="D5" s="93"/>
      <c r="E5" s="93"/>
      <c r="F5" s="93"/>
      <c r="G5" s="93"/>
    </row>
    <row r="6" s="1" customFormat="1" ht="28" customHeight="1" spans="1:8">
      <c r="A6" s="120" t="s">
        <v>1460</v>
      </c>
      <c r="B6" s="91"/>
      <c r="C6" s="93"/>
      <c r="D6" s="93"/>
      <c r="E6" s="93"/>
      <c r="F6" s="93"/>
      <c r="G6" s="93"/>
    </row>
    <row r="7" s="1" customFormat="1" ht="28" customHeight="1" spans="1:8">
      <c r="A7" s="120" t="s">
        <v>1461</v>
      </c>
      <c r="B7" s="91"/>
      <c r="C7" s="93"/>
      <c r="D7" s="93"/>
      <c r="E7" s="93"/>
      <c r="F7" s="93"/>
      <c r="G7" s="93"/>
    </row>
    <row r="8" s="1" customFormat="1" ht="28" customHeight="1" spans="1:8">
      <c r="A8" s="120" t="s">
        <v>1462</v>
      </c>
      <c r="B8" s="91"/>
      <c r="C8" s="93"/>
      <c r="D8" s="93"/>
      <c r="E8" s="93"/>
      <c r="F8" s="93"/>
      <c r="G8" s="93"/>
    </row>
    <row r="9" s="1" customFormat="1" ht="28" customHeight="1" spans="1:8">
      <c r="A9" s="120" t="s">
        <v>1463</v>
      </c>
      <c r="B9" s="91">
        <v>122500</v>
      </c>
      <c r="C9" s="93"/>
      <c r="D9" s="93"/>
      <c r="E9" s="93"/>
      <c r="F9" s="93"/>
      <c r="G9" s="93"/>
    </row>
    <row r="10" s="1" customFormat="1" ht="28" customHeight="1" spans="1:8">
      <c r="A10" s="120" t="s">
        <v>1464</v>
      </c>
      <c r="B10" s="91"/>
      <c r="C10" s="93"/>
      <c r="D10" s="93"/>
      <c r="E10" s="93"/>
      <c r="F10" s="93"/>
      <c r="G10" s="93"/>
    </row>
    <row r="11" s="1" customFormat="1" ht="28" customHeight="1" spans="1:8">
      <c r="A11" s="120" t="s">
        <v>1465</v>
      </c>
      <c r="B11" s="91"/>
      <c r="C11" s="93"/>
      <c r="D11" s="93"/>
      <c r="E11" s="93"/>
      <c r="F11" s="93"/>
      <c r="G11" s="93"/>
    </row>
    <row r="12" s="1" customFormat="1" ht="28" customHeight="1" spans="1:8">
      <c r="A12" s="120" t="s">
        <v>1466</v>
      </c>
      <c r="B12" s="91"/>
      <c r="C12" s="93"/>
      <c r="D12" s="93"/>
      <c r="E12" s="93"/>
      <c r="F12" s="93"/>
      <c r="G12" s="93"/>
    </row>
    <row r="13" s="1" customFormat="1" ht="28" customHeight="1" spans="1:8">
      <c r="A13" s="120" t="s">
        <v>1467</v>
      </c>
      <c r="B13" s="91"/>
      <c r="C13" s="93"/>
      <c r="D13" s="93"/>
      <c r="E13" s="93"/>
      <c r="F13" s="93"/>
      <c r="G13" s="93"/>
    </row>
    <row r="14" s="1" customFormat="1" ht="28" customHeight="1" spans="1:8">
      <c r="A14" s="120" t="s">
        <v>1468</v>
      </c>
      <c r="B14" s="91">
        <v>6000</v>
      </c>
      <c r="C14" s="93"/>
      <c r="D14" s="93"/>
      <c r="E14" s="93"/>
      <c r="F14" s="93"/>
      <c r="G14" s="93"/>
    </row>
    <row r="15" s="1" customFormat="1" ht="28" customHeight="1" spans="1:8">
      <c r="A15" s="120" t="s">
        <v>1469</v>
      </c>
      <c r="B15" s="91"/>
      <c r="C15" s="93"/>
      <c r="D15" s="93"/>
      <c r="E15" s="93"/>
      <c r="F15" s="93"/>
      <c r="G15" s="93"/>
    </row>
    <row r="16" s="1" customFormat="1" ht="28" customHeight="1" spans="1:8">
      <c r="A16" s="120" t="s">
        <v>1470</v>
      </c>
      <c r="B16" s="91">
        <v>12500</v>
      </c>
      <c r="C16" s="93"/>
      <c r="D16" s="93"/>
      <c r="E16" s="93"/>
      <c r="F16" s="93"/>
      <c r="G16" s="93"/>
    </row>
    <row r="17" s="1" customFormat="1" ht="28" customHeight="1" spans="1:7">
      <c r="A17" s="120" t="s">
        <v>1471</v>
      </c>
      <c r="B17" s="91"/>
      <c r="C17" s="93"/>
      <c r="D17" s="93"/>
      <c r="E17" s="93"/>
      <c r="F17" s="93"/>
      <c r="G17" s="93"/>
    </row>
    <row r="18" s="1" customFormat="1" ht="28" customHeight="1" spans="1:7">
      <c r="A18" s="120" t="s">
        <v>1472</v>
      </c>
      <c r="B18" s="91"/>
      <c r="C18" s="93"/>
      <c r="D18" s="93"/>
      <c r="E18" s="93"/>
      <c r="F18" s="93"/>
      <c r="G18" s="93"/>
    </row>
    <row r="19" s="1" customFormat="1" ht="28" customHeight="1" spans="1:7">
      <c r="A19" s="120" t="s">
        <v>1473</v>
      </c>
      <c r="B19" s="91">
        <v>94300</v>
      </c>
      <c r="C19" s="93"/>
      <c r="D19" s="93"/>
      <c r="E19" s="93"/>
      <c r="F19" s="93"/>
      <c r="G19" s="93"/>
    </row>
    <row r="20" s="1" customFormat="1" ht="28" customHeight="1" spans="1:7">
      <c r="A20" s="120" t="s">
        <v>1474</v>
      </c>
      <c r="B20" s="91"/>
      <c r="C20" s="93"/>
      <c r="D20" s="93"/>
      <c r="E20" s="93"/>
      <c r="F20" s="93"/>
      <c r="G20" s="93"/>
    </row>
    <row r="21" s="1" customFormat="1" ht="28" customHeight="1" spans="1:7">
      <c r="A21" s="120" t="s">
        <v>1475</v>
      </c>
      <c r="B21" s="91">
        <v>140400</v>
      </c>
      <c r="C21" s="93"/>
      <c r="D21" s="93"/>
      <c r="E21" s="93"/>
      <c r="F21" s="93"/>
      <c r="G21" s="93"/>
    </row>
    <row r="22" s="1" customFormat="1" spans="1:7">
      <c r="A22" s="67"/>
      <c r="B22" s="93"/>
      <c r="C22" s="93"/>
      <c r="D22" s="93"/>
      <c r="E22" s="93"/>
      <c r="F22" s="93"/>
      <c r="G22" s="93"/>
    </row>
    <row r="23" s="1" customFormat="1" spans="1:7">
      <c r="A23" s="67"/>
      <c r="B23" s="93"/>
      <c r="C23" s="93"/>
      <c r="D23" s="93"/>
      <c r="E23" s="93"/>
      <c r="F23" s="93"/>
      <c r="G23" s="93"/>
    </row>
    <row r="24" s="1" customFormat="1" spans="1:7">
      <c r="A24" s="67"/>
      <c r="B24" s="93"/>
      <c r="C24" s="93"/>
      <c r="D24" s="93"/>
      <c r="E24" s="93"/>
      <c r="F24" s="93"/>
      <c r="G24" s="93"/>
    </row>
    <row r="25" s="1" customFormat="1" spans="1:7">
      <c r="B25" s="93"/>
      <c r="C25" s="93"/>
      <c r="D25" s="93"/>
      <c r="E25" s="93"/>
      <c r="F25" s="93"/>
      <c r="G25" s="93"/>
    </row>
    <row r="26" s="1" customFormat="1" spans="1:7">
      <c r="B26" s="93"/>
      <c r="C26" s="93"/>
      <c r="D26" s="93"/>
      <c r="E26" s="93"/>
      <c r="F26" s="93"/>
      <c r="G26" s="93"/>
    </row>
    <row r="27" s="1" customFormat="1" spans="1:7">
      <c r="B27" s="93"/>
      <c r="C27" s="93"/>
      <c r="D27" s="93"/>
      <c r="E27" s="93"/>
      <c r="F27" s="93"/>
      <c r="G27" s="93"/>
    </row>
    <row r="28" s="1" customFormat="1" spans="1:7">
      <c r="B28" s="93"/>
      <c r="C28" s="93"/>
      <c r="D28" s="93"/>
      <c r="E28" s="93"/>
      <c r="F28" s="93"/>
      <c r="G28" s="93"/>
    </row>
    <row r="29" s="1" customFormat="1" spans="1:7">
      <c r="B29" s="93"/>
      <c r="C29" s="93"/>
      <c r="D29" s="93"/>
      <c r="E29" s="93"/>
      <c r="F29" s="93"/>
      <c r="G29" s="93"/>
    </row>
    <row r="30" s="1" customFormat="1" spans="1:7">
      <c r="B30" s="93"/>
      <c r="C30" s="93"/>
      <c r="D30" s="93"/>
      <c r="E30" s="93"/>
      <c r="F30" s="93"/>
      <c r="G30" s="93"/>
    </row>
    <row r="31" s="1" customFormat="1" spans="1:7">
      <c r="B31" s="93"/>
      <c r="C31" s="93"/>
      <c r="D31" s="93"/>
      <c r="E31" s="93"/>
      <c r="F31" s="93"/>
      <c r="G31" s="93"/>
    </row>
    <row r="32" s="1" customFormat="1" spans="1:7">
      <c r="B32" s="93"/>
      <c r="C32" s="93"/>
      <c r="D32" s="93"/>
      <c r="E32" s="93"/>
      <c r="F32" s="93"/>
      <c r="G32" s="93"/>
    </row>
    <row r="33" s="1" customFormat="1" spans="2:7">
      <c r="B33" s="93"/>
      <c r="C33" s="93"/>
      <c r="D33" s="93"/>
      <c r="E33" s="93"/>
      <c r="F33" s="93"/>
      <c r="G33" s="93"/>
    </row>
    <row r="34" s="1" customFormat="1" spans="2:7">
      <c r="B34" s="93"/>
      <c r="C34" s="93"/>
      <c r="D34" s="93"/>
      <c r="E34" s="93"/>
      <c r="F34" s="93"/>
      <c r="G34" s="93"/>
    </row>
    <row r="35" s="1" customFormat="1" spans="2:7">
      <c r="B35" s="93"/>
      <c r="C35" s="93"/>
      <c r="D35" s="93"/>
      <c r="E35" s="93"/>
      <c r="F35" s="93"/>
      <c r="G35" s="93"/>
    </row>
    <row r="36" s="1" customFormat="1" spans="2:7">
      <c r="B36" s="93"/>
      <c r="C36" s="93"/>
      <c r="D36" s="93"/>
      <c r="E36" s="93"/>
      <c r="F36" s="93"/>
      <c r="G36" s="93"/>
    </row>
    <row r="37" s="1" customFormat="1" spans="2:7">
      <c r="B37" s="93"/>
      <c r="C37" s="93"/>
      <c r="D37" s="93"/>
      <c r="E37" s="93"/>
      <c r="F37" s="93"/>
      <c r="G37" s="93"/>
    </row>
    <row r="38" s="1" customFormat="1" spans="2:7">
      <c r="B38" s="93"/>
      <c r="C38" s="93"/>
      <c r="D38" s="93"/>
      <c r="E38" s="93"/>
      <c r="F38" s="93"/>
      <c r="G38" s="93"/>
    </row>
    <row r="39" s="1" customFormat="1" spans="2:7">
      <c r="B39" s="93"/>
      <c r="C39" s="93"/>
      <c r="D39" s="93"/>
      <c r="E39" s="93"/>
      <c r="F39" s="93"/>
      <c r="G39" s="93"/>
    </row>
    <row r="40" s="1" customFormat="1" spans="2:7">
      <c r="B40" s="93"/>
      <c r="C40" s="93"/>
      <c r="D40" s="93"/>
      <c r="E40" s="93"/>
      <c r="F40" s="93"/>
      <c r="G40" s="93"/>
    </row>
    <row r="41" s="1" customFormat="1" spans="2:7">
      <c r="B41" s="93"/>
      <c r="C41" s="93"/>
      <c r="D41" s="93"/>
      <c r="E41" s="93"/>
      <c r="F41" s="93"/>
      <c r="G41" s="93"/>
    </row>
    <row r="42" s="1" customFormat="1" spans="2:7">
      <c r="B42" s="93"/>
      <c r="C42" s="93"/>
      <c r="D42" s="93"/>
      <c r="E42" s="93"/>
      <c r="F42" s="93"/>
      <c r="G42" s="93"/>
    </row>
    <row r="43" s="1" customFormat="1" spans="2:7">
      <c r="B43" s="93"/>
      <c r="C43" s="93"/>
      <c r="D43" s="93"/>
      <c r="E43" s="93"/>
      <c r="F43" s="93"/>
      <c r="G43" s="93"/>
    </row>
    <row r="44" s="1" customFormat="1" spans="2:7">
      <c r="B44" s="93"/>
      <c r="C44" s="93"/>
      <c r="D44" s="93"/>
      <c r="E44" s="93"/>
      <c r="F44" s="93"/>
      <c r="G44" s="93"/>
    </row>
    <row r="45" s="1" customFormat="1" spans="2:7">
      <c r="B45" s="93"/>
      <c r="C45" s="93"/>
      <c r="D45" s="93"/>
      <c r="E45" s="93"/>
      <c r="F45" s="93"/>
      <c r="G45" s="93"/>
    </row>
  </sheetData>
  <mergeCells count="2">
    <mergeCell ref="A2:B2"/>
    <mergeCell ref="A3:B3"/>
  </mergeCells>
  <printOptions horizontalCentered="1"/>
  <pageMargins left="0.393055555555556" right="0.393055555555556" top="0.393055555555556" bottom="0.393055555555556" header="0.5" footer="0.5"/>
  <pageSetup paperSize="9" orientation="portrait" horizontalDpi="600"/>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9"/>
  <sheetViews>
    <sheetView workbookViewId="0">
      <selection activeCell="B7" sqref="B7:I8"/>
    </sheetView>
  </sheetViews>
  <sheetFormatPr defaultColWidth="10" defaultRowHeight="14.25"/>
  <cols>
    <col min="1" max="1" width="23.3333333333333" style="1" customWidth="1"/>
    <col min="2" max="8" width="9.78095238095238" style="1" customWidth="1"/>
    <col min="9" max="9" width="10" style="1" customWidth="1"/>
    <col min="10" max="10" width="11.3904761904762" style="1" customWidth="1"/>
    <col min="11" max="16384" width="10" style="1"/>
  </cols>
  <sheetData>
    <row r="1" s="1" customFormat="1" ht="18" customHeight="1" spans="1:26">
      <c r="A1" s="58" t="s">
        <v>1479</v>
      </c>
      <c r="B1" s="85"/>
      <c r="C1" s="85"/>
      <c r="D1" s="85"/>
      <c r="E1" s="85"/>
      <c r="F1" s="85"/>
      <c r="G1" s="85"/>
    </row>
    <row r="2" s="1" customFormat="1" ht="38" customHeight="1" spans="1:26">
      <c r="A2" s="86" t="s">
        <v>1480</v>
      </c>
      <c r="B2" s="86"/>
      <c r="C2" s="86"/>
      <c r="D2" s="86"/>
      <c r="E2" s="86"/>
      <c r="F2" s="86"/>
      <c r="G2" s="86"/>
      <c r="H2" s="86"/>
      <c r="I2" s="86"/>
    </row>
    <row r="3" s="1" customFormat="1" ht="24" customHeight="1" spans="1:26">
      <c r="A3" s="87" t="s">
        <v>285</v>
      </c>
      <c r="B3" s="87"/>
      <c r="C3" s="87"/>
      <c r="D3" s="87"/>
      <c r="E3" s="87"/>
      <c r="F3" s="87"/>
      <c r="G3" s="87"/>
      <c r="H3" s="87"/>
      <c r="I3" s="87"/>
    </row>
    <row r="4" s="1" customFormat="1" ht="42" customHeight="1" spans="1:26">
      <c r="A4" s="62" t="s">
        <v>1409</v>
      </c>
      <c r="B4" s="88" t="s">
        <v>1481</v>
      </c>
      <c r="C4" s="88"/>
      <c r="D4" s="88"/>
      <c r="E4" s="88"/>
      <c r="F4" s="88"/>
      <c r="G4" s="88"/>
      <c r="H4" s="88"/>
      <c r="I4" s="88" t="s">
        <v>1482</v>
      </c>
    </row>
    <row r="5" s="1" customFormat="1" ht="42" customHeight="1" spans="1:26">
      <c r="A5" s="62"/>
      <c r="B5" s="88" t="s">
        <v>435</v>
      </c>
      <c r="C5" s="88" t="s">
        <v>1483</v>
      </c>
      <c r="D5" s="88" t="s">
        <v>1484</v>
      </c>
      <c r="E5" s="88" t="s">
        <v>1485</v>
      </c>
      <c r="F5" s="88"/>
      <c r="G5" s="88"/>
      <c r="H5" s="88" t="s">
        <v>1486</v>
      </c>
      <c r="I5" s="88"/>
    </row>
    <row r="6" s="1" customFormat="1" ht="42" customHeight="1" spans="1:26">
      <c r="A6" s="62"/>
      <c r="B6" s="88"/>
      <c r="C6" s="88"/>
      <c r="D6" s="88"/>
      <c r="E6" s="88" t="s">
        <v>1487</v>
      </c>
      <c r="F6" s="88" t="s">
        <v>1488</v>
      </c>
      <c r="G6" s="88" t="s">
        <v>1489</v>
      </c>
      <c r="H6" s="88"/>
      <c r="I6" s="88"/>
    </row>
    <row r="7" s="1" customFormat="1" ht="42" customHeight="1" spans="1:26">
      <c r="A7" s="105" t="s">
        <v>407</v>
      </c>
      <c r="B7" s="106">
        <f t="shared" ref="B7:I7" si="0">SUM(B8:B8)</f>
        <v>375700</v>
      </c>
      <c r="C7" s="106">
        <f t="shared" si="0"/>
        <v>375700</v>
      </c>
      <c r="D7" s="106">
        <f t="shared" si="0"/>
        <v>0</v>
      </c>
      <c r="E7" s="106">
        <f t="shared" si="0"/>
        <v>375700</v>
      </c>
      <c r="F7" s="106">
        <f t="shared" si="0"/>
        <v>375700</v>
      </c>
      <c r="G7" s="106">
        <f t="shared" si="0"/>
        <v>0</v>
      </c>
      <c r="H7" s="106">
        <f t="shared" si="0"/>
        <v>0</v>
      </c>
      <c r="I7" s="106">
        <f t="shared" si="0"/>
        <v>375700</v>
      </c>
    </row>
    <row r="8" s="1" customFormat="1" ht="39" customHeight="1" spans="1:26">
      <c r="A8" s="63" t="s">
        <v>414</v>
      </c>
      <c r="B8" s="107">
        <f>C8+H8</f>
        <v>375700</v>
      </c>
      <c r="C8" s="107">
        <f>D8+E8</f>
        <v>375700</v>
      </c>
      <c r="D8" s="107"/>
      <c r="E8" s="107">
        <f>F8+G8</f>
        <v>375700</v>
      </c>
      <c r="F8" s="107">
        <v>375700</v>
      </c>
      <c r="G8" s="107"/>
      <c r="H8" s="108"/>
      <c r="I8" s="109">
        <v>375700</v>
      </c>
      <c r="J8" s="110"/>
      <c r="K8" s="111"/>
      <c r="L8" s="112"/>
      <c r="M8" s="112"/>
      <c r="N8" s="112"/>
      <c r="O8" s="112"/>
      <c r="P8" s="112"/>
      <c r="Q8" s="112"/>
      <c r="R8" s="112"/>
      <c r="T8" s="112"/>
      <c r="U8" s="112"/>
      <c r="V8" s="112"/>
      <c r="W8" s="112"/>
      <c r="X8" s="112"/>
      <c r="Y8" s="112"/>
      <c r="Z8" s="112"/>
    </row>
    <row r="9" s="1" customFormat="1" spans="1:26">
      <c r="A9" s="66"/>
      <c r="B9" s="113"/>
      <c r="C9" s="113"/>
      <c r="D9" s="113"/>
      <c r="E9" s="113"/>
      <c r="F9" s="113"/>
      <c r="G9" s="113"/>
    </row>
    <row r="10" s="1" customFormat="1" spans="1:26">
      <c r="A10" s="67"/>
      <c r="B10" s="93"/>
      <c r="C10" s="93"/>
      <c r="D10" s="93"/>
      <c r="E10" s="93"/>
      <c r="F10" s="93"/>
      <c r="G10" s="93"/>
    </row>
    <row r="11" s="1" customFormat="1" spans="1:26">
      <c r="A11" s="67"/>
      <c r="B11" s="93"/>
      <c r="C11" s="93"/>
      <c r="D11" s="93"/>
      <c r="E11" s="93"/>
      <c r="F11" s="93"/>
      <c r="G11" s="93"/>
    </row>
    <row r="12" s="1" customFormat="1" spans="1:26">
      <c r="A12" s="67"/>
      <c r="B12" s="93"/>
      <c r="C12" s="93"/>
      <c r="D12" s="93"/>
      <c r="E12" s="93"/>
      <c r="F12" s="93"/>
      <c r="G12" s="93"/>
    </row>
    <row r="13" s="1" customFormat="1" spans="1:26">
      <c r="A13" s="67"/>
      <c r="B13" s="93"/>
      <c r="C13" s="93"/>
      <c r="D13" s="93"/>
      <c r="E13" s="93"/>
      <c r="F13" s="93"/>
      <c r="G13" s="93"/>
    </row>
    <row r="14" s="1" customFormat="1" spans="1:26">
      <c r="A14" s="67"/>
      <c r="B14" s="93"/>
      <c r="C14" s="93"/>
      <c r="D14" s="93"/>
      <c r="E14" s="93"/>
      <c r="F14" s="93"/>
      <c r="G14" s="93"/>
    </row>
    <row r="15" s="1" customFormat="1" spans="1:26">
      <c r="A15" s="67"/>
      <c r="B15" s="93"/>
      <c r="C15" s="93"/>
      <c r="D15" s="93"/>
      <c r="E15" s="93"/>
      <c r="F15" s="93"/>
      <c r="G15" s="93"/>
    </row>
    <row r="16" s="1" customFormat="1" spans="1:26">
      <c r="A16" s="67"/>
      <c r="B16" s="93"/>
      <c r="C16" s="93"/>
      <c r="D16" s="93"/>
      <c r="E16" s="93"/>
      <c r="F16" s="93"/>
      <c r="G16" s="93"/>
    </row>
    <row r="17" s="1" customFormat="1" spans="1:7">
      <c r="A17" s="67"/>
      <c r="B17" s="93"/>
      <c r="C17" s="93"/>
      <c r="D17" s="93"/>
      <c r="E17" s="93"/>
      <c r="F17" s="93"/>
      <c r="G17" s="93"/>
    </row>
    <row r="18" s="1" customFormat="1" spans="1:7">
      <c r="A18" s="67"/>
      <c r="B18" s="93"/>
      <c r="C18" s="93"/>
      <c r="D18" s="93"/>
      <c r="E18" s="93"/>
      <c r="F18" s="93"/>
      <c r="G18" s="93"/>
    </row>
    <row r="19" s="1" customFormat="1" spans="1:7">
      <c r="A19" s="67"/>
      <c r="B19" s="93"/>
      <c r="C19" s="93"/>
      <c r="D19" s="93"/>
      <c r="E19" s="93"/>
      <c r="F19" s="93"/>
      <c r="G19" s="93"/>
    </row>
    <row r="20" s="1" customFormat="1" spans="1:7">
      <c r="A20" s="67"/>
      <c r="B20" s="93"/>
      <c r="C20" s="93"/>
      <c r="D20" s="93"/>
      <c r="E20" s="93"/>
      <c r="F20" s="93"/>
      <c r="G20" s="93"/>
    </row>
    <row r="21" s="1" customFormat="1" spans="1:7">
      <c r="A21" s="67"/>
      <c r="B21" s="93"/>
      <c r="C21" s="93"/>
      <c r="D21" s="93"/>
      <c r="E21" s="93"/>
      <c r="F21" s="93"/>
      <c r="G21" s="93"/>
    </row>
    <row r="22" s="1" customFormat="1" spans="1:7">
      <c r="A22" s="67"/>
      <c r="B22" s="93"/>
      <c r="C22" s="93"/>
      <c r="D22" s="93"/>
      <c r="E22" s="93"/>
      <c r="F22" s="93"/>
      <c r="G22" s="93"/>
    </row>
    <row r="23" s="1" customFormat="1" spans="1:7">
      <c r="A23" s="67"/>
      <c r="B23" s="93"/>
      <c r="C23" s="93"/>
      <c r="D23" s="93"/>
      <c r="E23" s="93"/>
      <c r="F23" s="93"/>
      <c r="G23" s="93"/>
    </row>
    <row r="24" s="1" customFormat="1" spans="1:7">
      <c r="A24" s="67"/>
      <c r="B24" s="93"/>
      <c r="C24" s="93"/>
      <c r="D24" s="93"/>
      <c r="E24" s="93"/>
      <c r="F24" s="93"/>
      <c r="G24" s="93"/>
    </row>
    <row r="25" s="1" customFormat="1" spans="1:7">
      <c r="A25" s="67"/>
      <c r="B25" s="93"/>
      <c r="C25" s="93"/>
      <c r="D25" s="93"/>
      <c r="E25" s="93"/>
      <c r="F25" s="93"/>
      <c r="G25" s="93"/>
    </row>
    <row r="26" s="1" customFormat="1" spans="1:7">
      <c r="A26" s="67"/>
      <c r="B26" s="93"/>
      <c r="C26" s="93"/>
      <c r="D26" s="93"/>
      <c r="E26" s="93"/>
      <c r="F26" s="93"/>
      <c r="G26" s="93"/>
    </row>
    <row r="27" s="1" customFormat="1" spans="1:7">
      <c r="A27" s="67"/>
      <c r="B27" s="93"/>
      <c r="C27" s="93"/>
      <c r="D27" s="93"/>
      <c r="E27" s="93"/>
      <c r="F27" s="93"/>
      <c r="G27" s="93"/>
    </row>
    <row r="28" s="1" customFormat="1" spans="1:7">
      <c r="A28" s="67"/>
      <c r="B28" s="93"/>
      <c r="C28" s="93"/>
      <c r="D28" s="93"/>
      <c r="E28" s="93"/>
      <c r="F28" s="93"/>
      <c r="G28" s="93"/>
    </row>
    <row r="29" s="1" customFormat="1" spans="1:7">
      <c r="B29" s="93"/>
      <c r="C29" s="93"/>
      <c r="D29" s="93"/>
      <c r="E29" s="93"/>
      <c r="F29" s="93"/>
      <c r="G29" s="93"/>
    </row>
    <row r="30" s="1" customFormat="1" spans="1:7">
      <c r="B30" s="93"/>
      <c r="C30" s="93"/>
      <c r="D30" s="93"/>
      <c r="E30" s="93"/>
      <c r="F30" s="93"/>
      <c r="G30" s="93"/>
    </row>
    <row r="31" s="1" customFormat="1" spans="1:7">
      <c r="B31" s="93"/>
      <c r="C31" s="93"/>
      <c r="D31" s="93"/>
      <c r="E31" s="93"/>
      <c r="F31" s="93"/>
      <c r="G31" s="93"/>
    </row>
    <row r="32" s="1" customFormat="1" spans="1:7">
      <c r="B32" s="93"/>
      <c r="C32" s="93"/>
      <c r="D32" s="93"/>
      <c r="E32" s="93"/>
      <c r="F32" s="93"/>
      <c r="G32" s="93"/>
    </row>
    <row r="33" s="1" customFormat="1" spans="2:7">
      <c r="B33" s="93"/>
      <c r="C33" s="93"/>
      <c r="D33" s="93"/>
      <c r="E33" s="93"/>
      <c r="F33" s="93"/>
      <c r="G33" s="93"/>
    </row>
    <row r="34" s="1" customFormat="1" spans="2:7">
      <c r="B34" s="93"/>
      <c r="C34" s="93"/>
      <c r="D34" s="93"/>
      <c r="E34" s="93"/>
      <c r="F34" s="93"/>
      <c r="G34" s="93"/>
    </row>
    <row r="35" s="1" customFormat="1" spans="2:7">
      <c r="B35" s="93"/>
      <c r="C35" s="93"/>
      <c r="D35" s="93"/>
      <c r="E35" s="93"/>
      <c r="F35" s="93"/>
      <c r="G35" s="93"/>
    </row>
    <row r="36" s="1" customFormat="1" spans="2:7">
      <c r="B36" s="93"/>
      <c r="C36" s="93"/>
      <c r="D36" s="93"/>
      <c r="E36" s="93"/>
      <c r="F36" s="93"/>
      <c r="G36" s="93"/>
    </row>
    <row r="37" s="1" customFormat="1" spans="2:7">
      <c r="B37" s="93"/>
      <c r="C37" s="93"/>
      <c r="D37" s="93"/>
      <c r="E37" s="93"/>
      <c r="F37" s="93"/>
      <c r="G37" s="93"/>
    </row>
    <row r="38" s="1" customFormat="1" spans="2:7">
      <c r="B38" s="93"/>
      <c r="C38" s="93"/>
      <c r="D38" s="93"/>
      <c r="E38" s="93"/>
      <c r="F38" s="93"/>
      <c r="G38" s="93"/>
    </row>
    <row r="39" s="1" customFormat="1" spans="2:7">
      <c r="B39" s="93"/>
      <c r="C39" s="93"/>
      <c r="D39" s="93"/>
      <c r="E39" s="93"/>
      <c r="F39" s="93"/>
      <c r="G39" s="93"/>
    </row>
    <row r="40" s="1" customFormat="1" spans="2:7">
      <c r="B40" s="93"/>
      <c r="C40" s="93"/>
      <c r="D40" s="93"/>
      <c r="E40" s="93"/>
      <c r="F40" s="93"/>
      <c r="G40" s="93"/>
    </row>
    <row r="41" s="1" customFormat="1" spans="2:7">
      <c r="B41" s="93"/>
      <c r="C41" s="93"/>
      <c r="D41" s="93"/>
      <c r="E41" s="93"/>
      <c r="F41" s="93"/>
      <c r="G41" s="93"/>
    </row>
    <row r="42" s="1" customFormat="1" spans="2:7">
      <c r="B42" s="93"/>
      <c r="C42" s="93"/>
      <c r="D42" s="93"/>
      <c r="E42" s="93"/>
      <c r="F42" s="93"/>
      <c r="G42" s="93"/>
    </row>
    <row r="43" s="1" customFormat="1" spans="2:7">
      <c r="B43" s="93"/>
      <c r="C43" s="93"/>
      <c r="D43" s="93"/>
      <c r="E43" s="93"/>
      <c r="F43" s="93"/>
      <c r="G43" s="93"/>
    </row>
    <row r="44" s="1" customFormat="1" spans="2:7">
      <c r="B44" s="93"/>
      <c r="C44" s="93"/>
      <c r="D44" s="93"/>
      <c r="E44" s="93"/>
      <c r="F44" s="93"/>
      <c r="G44" s="93"/>
    </row>
    <row r="45" s="1" customFormat="1" spans="2:7">
      <c r="B45" s="93"/>
      <c r="C45" s="93"/>
      <c r="D45" s="93"/>
      <c r="E45" s="93"/>
      <c r="F45" s="93"/>
      <c r="G45" s="93"/>
    </row>
    <row r="46" s="1" customFormat="1" spans="2:7">
      <c r="B46" s="93"/>
      <c r="C46" s="93"/>
      <c r="D46" s="93"/>
      <c r="E46" s="93"/>
      <c r="F46" s="93"/>
      <c r="G46" s="93"/>
    </row>
    <row r="47" s="1" customFormat="1" spans="2:7">
      <c r="B47" s="93"/>
      <c r="C47" s="93"/>
      <c r="D47" s="93"/>
      <c r="E47" s="93"/>
      <c r="F47" s="93"/>
      <c r="G47" s="93"/>
    </row>
    <row r="48" s="1" customFormat="1" spans="2:7">
      <c r="B48" s="93"/>
      <c r="C48" s="93"/>
      <c r="D48" s="93"/>
      <c r="E48" s="93"/>
      <c r="F48" s="93"/>
      <c r="G48" s="93"/>
    </row>
    <row r="49" s="1" customFormat="1" spans="2:7">
      <c r="B49" s="93"/>
      <c r="C49" s="93"/>
      <c r="D49" s="93"/>
      <c r="E49" s="93"/>
      <c r="F49" s="93"/>
      <c r="G49" s="93"/>
    </row>
  </sheetData>
  <mergeCells count="10">
    <mergeCell ref="A2:I2"/>
    <mergeCell ref="A3:I3"/>
    <mergeCell ref="B4:H4"/>
    <mergeCell ref="E5:G5"/>
    <mergeCell ref="A4:A6"/>
    <mergeCell ref="B5:B6"/>
    <mergeCell ref="C5:C6"/>
    <mergeCell ref="D5:D6"/>
    <mergeCell ref="H5:H6"/>
    <mergeCell ref="I4:I6"/>
  </mergeCells>
  <printOptions horizontalCentered="1"/>
  <pageMargins left="0.393055555555556" right="0.393055555555556" top="0.393055555555556" bottom="0.393055555555556" header="0.5" footer="0.5"/>
  <pageSetup paperSize="9" scale="95" orientation="portrait" horizontalDpi="600"/>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4"/>
  <sheetViews>
    <sheetView workbookViewId="0">
      <selection activeCell="B5" sqref="B5:B33"/>
    </sheetView>
  </sheetViews>
  <sheetFormatPr defaultColWidth="10" defaultRowHeight="14.25" outlineLevelCol="1"/>
  <cols>
    <col min="1" max="1" width="73.2190476190476" style="1" customWidth="1"/>
    <col min="2" max="2" width="21.552380952381" style="1" customWidth="1"/>
    <col min="3" max="239" width="10" style="1"/>
    <col min="240" max="240" width="50.447619047619" style="1" customWidth="1"/>
    <col min="241" max="241" width="43" style="1" customWidth="1"/>
    <col min="242" max="495" width="10" style="1"/>
    <col min="496" max="496" width="50.447619047619" style="1" customWidth="1"/>
    <col min="497" max="497" width="43" style="1" customWidth="1"/>
    <col min="498" max="751" width="10" style="1"/>
    <col min="752" max="752" width="50.447619047619" style="1" customWidth="1"/>
    <col min="753" max="753" width="43" style="1" customWidth="1"/>
    <col min="754" max="1007" width="10" style="1"/>
    <col min="1008" max="1008" width="50.447619047619" style="1" customWidth="1"/>
    <col min="1009" max="1009" width="43" style="1" customWidth="1"/>
    <col min="1010" max="1263" width="10" style="1"/>
    <col min="1264" max="1264" width="50.447619047619" style="1" customWidth="1"/>
    <col min="1265" max="1265" width="43" style="1" customWidth="1"/>
    <col min="1266" max="1519" width="10" style="1"/>
    <col min="1520" max="1520" width="50.447619047619" style="1" customWidth="1"/>
    <col min="1521" max="1521" width="43" style="1" customWidth="1"/>
    <col min="1522" max="1775" width="10" style="1"/>
    <col min="1776" max="1776" width="50.447619047619" style="1" customWidth="1"/>
    <col min="1777" max="1777" width="43" style="1" customWidth="1"/>
    <col min="1778" max="2031" width="10" style="1"/>
    <col min="2032" max="2032" width="50.447619047619" style="1" customWidth="1"/>
    <col min="2033" max="2033" width="43" style="1" customWidth="1"/>
    <col min="2034" max="2287" width="10" style="1"/>
    <col min="2288" max="2288" width="50.447619047619" style="1" customWidth="1"/>
    <col min="2289" max="2289" width="43" style="1" customWidth="1"/>
    <col min="2290" max="2543" width="10" style="1"/>
    <col min="2544" max="2544" width="50.447619047619" style="1" customWidth="1"/>
    <col min="2545" max="2545" width="43" style="1" customWidth="1"/>
    <col min="2546" max="2799" width="10" style="1"/>
    <col min="2800" max="2800" width="50.447619047619" style="1" customWidth="1"/>
    <col min="2801" max="2801" width="43" style="1" customWidth="1"/>
    <col min="2802" max="3055" width="10" style="1"/>
    <col min="3056" max="3056" width="50.447619047619" style="1" customWidth="1"/>
    <col min="3057" max="3057" width="43" style="1" customWidth="1"/>
    <col min="3058" max="3311" width="10" style="1"/>
    <col min="3312" max="3312" width="50.447619047619" style="1" customWidth="1"/>
    <col min="3313" max="3313" width="43" style="1" customWidth="1"/>
    <col min="3314" max="3567" width="10" style="1"/>
    <col min="3568" max="3568" width="50.447619047619" style="1" customWidth="1"/>
    <col min="3569" max="3569" width="43" style="1" customWidth="1"/>
    <col min="3570" max="3823" width="10" style="1"/>
    <col min="3824" max="3824" width="50.447619047619" style="1" customWidth="1"/>
    <col min="3825" max="3825" width="43" style="1" customWidth="1"/>
    <col min="3826" max="4079" width="10" style="1"/>
    <col min="4080" max="4080" width="50.447619047619" style="1" customWidth="1"/>
    <col min="4081" max="4081" width="43" style="1" customWidth="1"/>
    <col min="4082" max="4335" width="10" style="1"/>
    <col min="4336" max="4336" width="50.447619047619" style="1" customWidth="1"/>
    <col min="4337" max="4337" width="43" style="1" customWidth="1"/>
    <col min="4338" max="4591" width="10" style="1"/>
    <col min="4592" max="4592" width="50.447619047619" style="1" customWidth="1"/>
    <col min="4593" max="4593" width="43" style="1" customWidth="1"/>
    <col min="4594" max="4847" width="10" style="1"/>
    <col min="4848" max="4848" width="50.447619047619" style="1" customWidth="1"/>
    <col min="4849" max="4849" width="43" style="1" customWidth="1"/>
    <col min="4850" max="5103" width="10" style="1"/>
    <col min="5104" max="5104" width="50.447619047619" style="1" customWidth="1"/>
    <col min="5105" max="5105" width="43" style="1" customWidth="1"/>
    <col min="5106" max="5359" width="10" style="1"/>
    <col min="5360" max="5360" width="50.447619047619" style="1" customWidth="1"/>
    <col min="5361" max="5361" width="43" style="1" customWidth="1"/>
    <col min="5362" max="5615" width="10" style="1"/>
    <col min="5616" max="5616" width="50.447619047619" style="1" customWidth="1"/>
    <col min="5617" max="5617" width="43" style="1" customWidth="1"/>
    <col min="5618" max="5871" width="10" style="1"/>
    <col min="5872" max="5872" width="50.447619047619" style="1" customWidth="1"/>
    <col min="5873" max="5873" width="43" style="1" customWidth="1"/>
    <col min="5874" max="6127" width="10" style="1"/>
    <col min="6128" max="6128" width="50.447619047619" style="1" customWidth="1"/>
    <col min="6129" max="6129" width="43" style="1" customWidth="1"/>
    <col min="6130" max="6383" width="10" style="1"/>
    <col min="6384" max="6384" width="50.447619047619" style="1" customWidth="1"/>
    <col min="6385" max="6385" width="43" style="1" customWidth="1"/>
    <col min="6386" max="6639" width="10" style="1"/>
    <col min="6640" max="6640" width="50.447619047619" style="1" customWidth="1"/>
    <col min="6641" max="6641" width="43" style="1" customWidth="1"/>
    <col min="6642" max="6895" width="10" style="1"/>
    <col min="6896" max="6896" width="50.447619047619" style="1" customWidth="1"/>
    <col min="6897" max="6897" width="43" style="1" customWidth="1"/>
    <col min="6898" max="7151" width="10" style="1"/>
    <col min="7152" max="7152" width="50.447619047619" style="1" customWidth="1"/>
    <col min="7153" max="7153" width="43" style="1" customWidth="1"/>
    <col min="7154" max="7407" width="10" style="1"/>
    <col min="7408" max="7408" width="50.447619047619" style="1" customWidth="1"/>
    <col min="7409" max="7409" width="43" style="1" customWidth="1"/>
    <col min="7410" max="7663" width="10" style="1"/>
    <col min="7664" max="7664" width="50.447619047619" style="1" customWidth="1"/>
    <col min="7665" max="7665" width="43" style="1" customWidth="1"/>
    <col min="7666" max="7919" width="10" style="1"/>
    <col min="7920" max="7920" width="50.447619047619" style="1" customWidth="1"/>
    <col min="7921" max="7921" width="43" style="1" customWidth="1"/>
    <col min="7922" max="8175" width="10" style="1"/>
    <col min="8176" max="8176" width="50.447619047619" style="1" customWidth="1"/>
    <col min="8177" max="8177" width="43" style="1" customWidth="1"/>
    <col min="8178" max="8431" width="10" style="1"/>
    <col min="8432" max="8432" width="50.447619047619" style="1" customWidth="1"/>
    <col min="8433" max="8433" width="43" style="1" customWidth="1"/>
    <col min="8434" max="8687" width="10" style="1"/>
    <col min="8688" max="8688" width="50.447619047619" style="1" customWidth="1"/>
    <col min="8689" max="8689" width="43" style="1" customWidth="1"/>
    <col min="8690" max="8943" width="10" style="1"/>
    <col min="8944" max="8944" width="50.447619047619" style="1" customWidth="1"/>
    <col min="8945" max="8945" width="43" style="1" customWidth="1"/>
    <col min="8946" max="9199" width="10" style="1"/>
    <col min="9200" max="9200" width="50.447619047619" style="1" customWidth="1"/>
    <col min="9201" max="9201" width="43" style="1" customWidth="1"/>
    <col min="9202" max="9455" width="10" style="1"/>
    <col min="9456" max="9456" width="50.447619047619" style="1" customWidth="1"/>
    <col min="9457" max="9457" width="43" style="1" customWidth="1"/>
    <col min="9458" max="9711" width="10" style="1"/>
    <col min="9712" max="9712" width="50.447619047619" style="1" customWidth="1"/>
    <col min="9713" max="9713" width="43" style="1" customWidth="1"/>
    <col min="9714" max="9967" width="10" style="1"/>
    <col min="9968" max="9968" width="50.447619047619" style="1" customWidth="1"/>
    <col min="9969" max="9969" width="43" style="1" customWidth="1"/>
    <col min="9970" max="10223" width="10" style="1"/>
    <col min="10224" max="10224" width="50.447619047619" style="1" customWidth="1"/>
    <col min="10225" max="10225" width="43" style="1" customWidth="1"/>
    <col min="10226" max="10479" width="10" style="1"/>
    <col min="10480" max="10480" width="50.447619047619" style="1" customWidth="1"/>
    <col min="10481" max="10481" width="43" style="1" customWidth="1"/>
    <col min="10482" max="10735" width="10" style="1"/>
    <col min="10736" max="10736" width="50.447619047619" style="1" customWidth="1"/>
    <col min="10737" max="10737" width="43" style="1" customWidth="1"/>
    <col min="10738" max="10991" width="10" style="1"/>
    <col min="10992" max="10992" width="50.447619047619" style="1" customWidth="1"/>
    <col min="10993" max="10993" width="43" style="1" customWidth="1"/>
    <col min="10994" max="11247" width="10" style="1"/>
    <col min="11248" max="11248" width="50.447619047619" style="1" customWidth="1"/>
    <col min="11249" max="11249" width="43" style="1" customWidth="1"/>
    <col min="11250" max="11503" width="10" style="1"/>
    <col min="11504" max="11504" width="50.447619047619" style="1" customWidth="1"/>
    <col min="11505" max="11505" width="43" style="1" customWidth="1"/>
    <col min="11506" max="11759" width="10" style="1"/>
    <col min="11760" max="11760" width="50.447619047619" style="1" customWidth="1"/>
    <col min="11761" max="11761" width="43" style="1" customWidth="1"/>
    <col min="11762" max="12015" width="10" style="1"/>
    <col min="12016" max="12016" width="50.447619047619" style="1" customWidth="1"/>
    <col min="12017" max="12017" width="43" style="1" customWidth="1"/>
    <col min="12018" max="12271" width="10" style="1"/>
    <col min="12272" max="12272" width="50.447619047619" style="1" customWidth="1"/>
    <col min="12273" max="12273" width="43" style="1" customWidth="1"/>
    <col min="12274" max="12527" width="10" style="1"/>
    <col min="12528" max="12528" width="50.447619047619" style="1" customWidth="1"/>
    <col min="12529" max="12529" width="43" style="1" customWidth="1"/>
    <col min="12530" max="12783" width="10" style="1"/>
    <col min="12784" max="12784" width="50.447619047619" style="1" customWidth="1"/>
    <col min="12785" max="12785" width="43" style="1" customWidth="1"/>
    <col min="12786" max="13039" width="10" style="1"/>
    <col min="13040" max="13040" width="50.447619047619" style="1" customWidth="1"/>
    <col min="13041" max="13041" width="43" style="1" customWidth="1"/>
    <col min="13042" max="13295" width="10" style="1"/>
    <col min="13296" max="13296" width="50.447619047619" style="1" customWidth="1"/>
    <col min="13297" max="13297" width="43" style="1" customWidth="1"/>
    <col min="13298" max="13551" width="10" style="1"/>
    <col min="13552" max="13552" width="50.447619047619" style="1" customWidth="1"/>
    <col min="13553" max="13553" width="43" style="1" customWidth="1"/>
    <col min="13554" max="13807" width="10" style="1"/>
    <col min="13808" max="13808" width="50.447619047619" style="1" customWidth="1"/>
    <col min="13809" max="13809" width="43" style="1" customWidth="1"/>
    <col min="13810" max="14063" width="10" style="1"/>
    <col min="14064" max="14064" width="50.447619047619" style="1" customWidth="1"/>
    <col min="14065" max="14065" width="43" style="1" customWidth="1"/>
    <col min="14066" max="14319" width="10" style="1"/>
    <col min="14320" max="14320" width="50.447619047619" style="1" customWidth="1"/>
    <col min="14321" max="14321" width="43" style="1" customWidth="1"/>
    <col min="14322" max="14575" width="10" style="1"/>
    <col min="14576" max="14576" width="50.447619047619" style="1" customWidth="1"/>
    <col min="14577" max="14577" width="43" style="1" customWidth="1"/>
    <col min="14578" max="14831" width="10" style="1"/>
    <col min="14832" max="14832" width="50.447619047619" style="1" customWidth="1"/>
    <col min="14833" max="14833" width="43" style="1" customWidth="1"/>
    <col min="14834" max="15087" width="10" style="1"/>
    <col min="15088" max="15088" width="50.447619047619" style="1" customWidth="1"/>
    <col min="15089" max="15089" width="43" style="1" customWidth="1"/>
    <col min="15090" max="15343" width="10" style="1"/>
    <col min="15344" max="15344" width="50.447619047619" style="1" customWidth="1"/>
    <col min="15345" max="15345" width="43" style="1" customWidth="1"/>
    <col min="15346" max="15599" width="10" style="1"/>
    <col min="15600" max="15600" width="50.447619047619" style="1" customWidth="1"/>
    <col min="15601" max="15601" width="43" style="1" customWidth="1"/>
    <col min="15602" max="15855" width="10" style="1"/>
    <col min="15856" max="15856" width="50.447619047619" style="1" customWidth="1"/>
    <col min="15857" max="15857" width="43" style="1" customWidth="1"/>
    <col min="15858" max="16111" width="10" style="1"/>
    <col min="16112" max="16112" width="50.447619047619" style="1" customWidth="1"/>
    <col min="16113" max="16113" width="43" style="1" customWidth="1"/>
    <col min="16114" max="16367" width="10" style="1"/>
    <col min="16368" max="16368" width="10" style="1" customWidth="1"/>
    <col min="16369" max="16379" width="10" style="1"/>
  </cols>
  <sheetData>
    <row r="1" s="1" customFormat="1" ht="18" customHeight="1" spans="1:2">
      <c r="A1" s="94" t="s">
        <v>1490</v>
      </c>
      <c r="B1" s="83"/>
    </row>
    <row r="2" s="1" customFormat="1" ht="28.95" customHeight="1" spans="1:2">
      <c r="A2" s="71" t="s">
        <v>1491</v>
      </c>
      <c r="B2" s="71"/>
    </row>
    <row r="3" s="1" customFormat="1" ht="25" customHeight="1" spans="1:2">
      <c r="A3" s="95" t="s">
        <v>285</v>
      </c>
      <c r="B3" s="95"/>
    </row>
    <row r="4" s="1" customFormat="1" ht="23" customHeight="1" spans="1:2">
      <c r="A4" s="73" t="s">
        <v>365</v>
      </c>
      <c r="B4" s="73" t="s">
        <v>366</v>
      </c>
    </row>
    <row r="5" s="2" customFormat="1" ht="23" customHeight="1" spans="1:2">
      <c r="A5" s="96" t="s">
        <v>1492</v>
      </c>
      <c r="B5" s="97">
        <f>B6+B7</f>
        <v>3537553</v>
      </c>
    </row>
    <row r="6" s="1" customFormat="1" ht="23" customHeight="1" spans="1:2">
      <c r="A6" s="98" t="s">
        <v>1493</v>
      </c>
      <c r="B6" s="99"/>
    </row>
    <row r="7" s="1" customFormat="1" ht="23" customHeight="1" spans="1:2">
      <c r="A7" s="98" t="s">
        <v>1494</v>
      </c>
      <c r="B7" s="99">
        <v>3537553</v>
      </c>
    </row>
    <row r="8" s="2" customFormat="1" ht="23" customHeight="1" spans="1:2">
      <c r="A8" s="100" t="s">
        <v>1495</v>
      </c>
      <c r="B8" s="97">
        <f>B9+B12</f>
        <v>617828</v>
      </c>
    </row>
    <row r="9" s="1" customFormat="1" ht="23" customHeight="1" spans="1:2">
      <c r="A9" s="98" t="s">
        <v>1496</v>
      </c>
      <c r="B9" s="101">
        <v>350000</v>
      </c>
    </row>
    <row r="10" s="1" customFormat="1" ht="23" customHeight="1" spans="1:2">
      <c r="A10" s="98" t="s">
        <v>1497</v>
      </c>
      <c r="B10" s="99"/>
    </row>
    <row r="11" s="1" customFormat="1" ht="23" customHeight="1" spans="1:2">
      <c r="A11" s="98" t="s">
        <v>1498</v>
      </c>
      <c r="B11" s="99">
        <v>350000</v>
      </c>
    </row>
    <row r="12" s="1" customFormat="1" ht="23" customHeight="1" spans="1:2">
      <c r="A12" s="98" t="s">
        <v>1499</v>
      </c>
      <c r="B12" s="99">
        <f>B13+B14</f>
        <v>267828</v>
      </c>
    </row>
    <row r="13" s="1" customFormat="1" ht="23" customHeight="1" spans="1:2">
      <c r="A13" s="98" t="s">
        <v>1500</v>
      </c>
      <c r="B13" s="99">
        <v>28735</v>
      </c>
    </row>
    <row r="14" s="1" customFormat="1" ht="23" customHeight="1" spans="1:2">
      <c r="A14" s="98" t="s">
        <v>1501</v>
      </c>
      <c r="B14" s="99">
        <v>239093</v>
      </c>
    </row>
    <row r="15" s="2" customFormat="1" ht="23" customHeight="1" spans="1:2">
      <c r="A15" s="102" t="s">
        <v>1502</v>
      </c>
      <c r="B15" s="97">
        <f>SUM(B16:B18)</f>
        <v>518697</v>
      </c>
    </row>
    <row r="16" s="1" customFormat="1" ht="23" customHeight="1" spans="1:2">
      <c r="A16" s="103" t="s">
        <v>1503</v>
      </c>
      <c r="B16" s="99"/>
    </row>
    <row r="17" s="1" customFormat="1" ht="23" customHeight="1" spans="1:2">
      <c r="A17" s="103" t="s">
        <v>1504</v>
      </c>
      <c r="B17" s="99">
        <v>350000</v>
      </c>
    </row>
    <row r="18" s="1" customFormat="1" ht="23" customHeight="1" spans="1:2">
      <c r="A18" s="103" t="s">
        <v>1505</v>
      </c>
      <c r="B18" s="99">
        <v>168697</v>
      </c>
    </row>
    <row r="19" s="1" customFormat="1" ht="23" customHeight="1" spans="1:2">
      <c r="A19" s="103" t="s">
        <v>1506</v>
      </c>
      <c r="B19" s="99">
        <v>3192</v>
      </c>
    </row>
    <row r="20" s="1" customFormat="1" ht="23" customHeight="1" spans="1:2">
      <c r="A20" s="103" t="s">
        <v>1507</v>
      </c>
      <c r="B20" s="99">
        <v>13677</v>
      </c>
    </row>
    <row r="21" s="1" customFormat="1" ht="23" customHeight="1" spans="1:2">
      <c r="A21" s="103" t="s">
        <v>1508</v>
      </c>
      <c r="B21" s="99">
        <v>28735</v>
      </c>
    </row>
    <row r="22" s="1" customFormat="1" ht="23" customHeight="1" spans="1:2">
      <c r="A22" s="103" t="s">
        <v>1509</v>
      </c>
      <c r="B22" s="99">
        <v>123093</v>
      </c>
    </row>
    <row r="23" s="2" customFormat="1" ht="23" customHeight="1" spans="1:2">
      <c r="A23" s="102" t="s">
        <v>1510</v>
      </c>
      <c r="B23" s="97">
        <f>SUM(B24:B27)</f>
        <v>94790</v>
      </c>
    </row>
    <row r="24" s="1" customFormat="1" ht="23" customHeight="1" spans="1:2">
      <c r="A24" s="103" t="s">
        <v>1511</v>
      </c>
      <c r="B24" s="99">
        <v>10526</v>
      </c>
    </row>
    <row r="25" s="1" customFormat="1" ht="23" customHeight="1" spans="1:2">
      <c r="A25" s="103" t="s">
        <v>1512</v>
      </c>
      <c r="B25" s="99">
        <v>83492</v>
      </c>
    </row>
    <row r="26" s="1" customFormat="1" ht="23" customHeight="1" spans="1:2">
      <c r="A26" s="103" t="s">
        <v>1513</v>
      </c>
      <c r="B26" s="99">
        <v>23</v>
      </c>
    </row>
    <row r="27" s="1" customFormat="1" ht="23" customHeight="1" spans="1:2">
      <c r="A27" s="103" t="s">
        <v>1514</v>
      </c>
      <c r="B27" s="99">
        <v>749</v>
      </c>
    </row>
    <row r="28" s="2" customFormat="1" ht="23" customHeight="1" spans="1:2">
      <c r="A28" s="102" t="s">
        <v>1515</v>
      </c>
      <c r="B28" s="97">
        <f>SUM(B29:B30)</f>
        <v>3986684</v>
      </c>
    </row>
    <row r="29" s="1" customFormat="1" ht="23" customHeight="1" spans="1:2">
      <c r="A29" s="103" t="s">
        <v>1516</v>
      </c>
      <c r="B29" s="99"/>
    </row>
    <row r="30" s="1" customFormat="1" ht="23" customHeight="1" spans="1:2">
      <c r="A30" s="103" t="s">
        <v>1517</v>
      </c>
      <c r="B30" s="99">
        <f>B5+B8-B18</f>
        <v>3986684</v>
      </c>
    </row>
    <row r="31" s="2" customFormat="1" ht="23" customHeight="1" spans="1:2">
      <c r="A31" s="102" t="s">
        <v>1518</v>
      </c>
      <c r="B31" s="97">
        <f>SUM(B32:B33)</f>
        <v>4049932</v>
      </c>
    </row>
    <row r="32" s="1" customFormat="1" ht="23" customHeight="1" spans="1:2">
      <c r="A32" s="103" t="s">
        <v>1516</v>
      </c>
      <c r="B32" s="99"/>
    </row>
    <row r="33" s="1" customFormat="1" ht="23" customHeight="1" spans="1:2">
      <c r="A33" s="103" t="s">
        <v>1519</v>
      </c>
      <c r="B33" s="99">
        <v>4049932</v>
      </c>
    </row>
    <row r="34" s="1" customFormat="1" ht="39" customHeight="1" spans="1:2">
      <c r="A34" s="104" t="s">
        <v>1520</v>
      </c>
      <c r="B34" s="104"/>
    </row>
    <row r="35" s="1" customFormat="1" spans="1:2">
      <c r="A35" s="83"/>
      <c r="B35" s="82"/>
    </row>
    <row r="36" s="1" customFormat="1" spans="1:2">
      <c r="A36" s="83"/>
      <c r="B36" s="82"/>
    </row>
    <row r="37" s="1" customFormat="1" spans="1:2">
      <c r="A37" s="83"/>
      <c r="B37" s="82"/>
    </row>
    <row r="38" s="1" customFormat="1" spans="1:2">
      <c r="A38" s="83"/>
      <c r="B38" s="82"/>
    </row>
    <row r="39" s="1" customFormat="1" spans="1:2">
      <c r="A39" s="83"/>
      <c r="B39" s="82"/>
    </row>
    <row r="40" s="1" customFormat="1" spans="1:2">
      <c r="A40" s="83"/>
      <c r="B40" s="82"/>
    </row>
    <row r="41" s="1" customFormat="1" spans="1:2">
      <c r="A41" s="83"/>
      <c r="B41" s="82"/>
    </row>
    <row r="42" s="1" customFormat="1" spans="1:2">
      <c r="A42" s="83"/>
      <c r="B42" s="82"/>
    </row>
    <row r="43" s="1" customFormat="1" spans="1:2">
      <c r="A43" s="83"/>
      <c r="B43" s="82"/>
    </row>
    <row r="44" s="1" customFormat="1" spans="1:2">
      <c r="A44" s="83"/>
      <c r="B44" s="82"/>
    </row>
    <row r="45" s="1" customFormat="1" spans="1:2">
      <c r="A45" s="83"/>
      <c r="B45" s="82"/>
    </row>
    <row r="46" s="1" customFormat="1" spans="1:2">
      <c r="A46" s="83"/>
      <c r="B46" s="82"/>
    </row>
    <row r="47" s="1" customFormat="1" spans="1:2">
      <c r="A47" s="83"/>
      <c r="B47" s="82"/>
    </row>
    <row r="48" s="1" customFormat="1" spans="1:2">
      <c r="A48" s="83"/>
      <c r="B48" s="82"/>
    </row>
    <row r="49" s="1" customFormat="1" spans="1:2">
      <c r="A49" s="83"/>
      <c r="B49" s="82"/>
    </row>
    <row r="50" s="1" customFormat="1" spans="1:2">
      <c r="A50" s="83"/>
      <c r="B50" s="82"/>
    </row>
    <row r="51" s="1" customFormat="1" spans="1:2">
      <c r="A51" s="83"/>
      <c r="B51" s="82"/>
    </row>
    <row r="52" s="1" customFormat="1" spans="1:2">
      <c r="A52" s="83"/>
      <c r="B52" s="82"/>
    </row>
    <row r="53" s="1" customFormat="1" spans="1:2">
      <c r="A53" s="83"/>
      <c r="B53" s="82"/>
    </row>
    <row r="54" s="1" customFormat="1" spans="1:2">
      <c r="A54" s="83"/>
      <c r="B54" s="82"/>
    </row>
    <row r="55" s="1" customFormat="1" spans="1:2">
      <c r="A55" s="83"/>
      <c r="B55" s="82"/>
    </row>
    <row r="56" s="1" customFormat="1" spans="1:2">
      <c r="A56" s="83"/>
      <c r="B56" s="82"/>
    </row>
    <row r="57" s="1" customFormat="1" spans="1:2">
      <c r="A57" s="83"/>
      <c r="B57" s="82"/>
    </row>
    <row r="58" s="1" customFormat="1" spans="1:2">
      <c r="A58" s="83"/>
      <c r="B58" s="82"/>
    </row>
    <row r="59" s="1" customFormat="1" spans="1:2">
      <c r="A59" s="83"/>
      <c r="B59" s="82"/>
    </row>
    <row r="60" s="1" customFormat="1" spans="1:2">
      <c r="A60" s="83"/>
      <c r="B60" s="82"/>
    </row>
    <row r="61" s="1" customFormat="1" spans="1:2">
      <c r="A61" s="83"/>
      <c r="B61" s="82"/>
    </row>
    <row r="62" s="1" customFormat="1" spans="1:2">
      <c r="A62" s="83"/>
      <c r="B62" s="82"/>
    </row>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sheetData>
  <mergeCells count="3">
    <mergeCell ref="A2:B2"/>
    <mergeCell ref="A3:B3"/>
    <mergeCell ref="A34:B34"/>
  </mergeCells>
  <printOptions horizontalCentered="1"/>
  <pageMargins left="0.393055555555556" right="0.393055555555556" top="0.15625" bottom="0.393055555555556" header="0.5" footer="0.196527777777778"/>
  <pageSetup paperSize="9" orientation="portrait" horizontalDpi="600"/>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topLeftCell="A6" workbookViewId="0">
      <selection activeCell="C6" sqref="F6 C6"/>
    </sheetView>
  </sheetViews>
  <sheetFormatPr defaultColWidth="10" defaultRowHeight="14.25" outlineLevelCol="7"/>
  <cols>
    <col min="1" max="1" width="16.6666666666667" style="1" customWidth="1"/>
    <col min="2" max="8" width="11.2761904761905" style="1" customWidth="1"/>
    <col min="9" max="16363" width="10" style="1"/>
    <col min="16364" max="16384" width="10" style="84"/>
  </cols>
  <sheetData>
    <row r="1" s="1" customFormat="1" ht="18" customHeight="1" spans="1:8">
      <c r="A1" s="58" t="s">
        <v>1521</v>
      </c>
      <c r="B1" s="85"/>
      <c r="C1" s="85"/>
      <c r="D1" s="85"/>
      <c r="E1" s="85"/>
      <c r="F1" s="85"/>
      <c r="G1" s="85"/>
      <c r="H1" s="85"/>
    </row>
    <row r="2" s="1" customFormat="1" ht="28.2" customHeight="1" spans="1:8">
      <c r="A2" s="86" t="s">
        <v>1522</v>
      </c>
      <c r="B2" s="86"/>
      <c r="C2" s="86"/>
      <c r="D2" s="86"/>
      <c r="E2" s="86"/>
      <c r="F2" s="86"/>
      <c r="G2" s="86"/>
      <c r="H2" s="86"/>
    </row>
    <row r="3" s="1" customFormat="1" ht="24" customHeight="1" spans="1:8">
      <c r="A3" s="87" t="s">
        <v>285</v>
      </c>
      <c r="B3" s="87"/>
      <c r="C3" s="87"/>
      <c r="D3" s="87"/>
      <c r="E3" s="87"/>
      <c r="F3" s="87"/>
      <c r="G3" s="87"/>
      <c r="H3" s="87"/>
    </row>
    <row r="4" s="1" customFormat="1" ht="36" customHeight="1" spans="1:8">
      <c r="A4" s="62" t="s">
        <v>1409</v>
      </c>
      <c r="B4" s="88" t="s">
        <v>407</v>
      </c>
      <c r="C4" s="88" t="s">
        <v>1523</v>
      </c>
      <c r="D4" s="88"/>
      <c r="E4" s="88"/>
      <c r="F4" s="88" t="s">
        <v>1524</v>
      </c>
      <c r="G4" s="88"/>
      <c r="H4" s="88"/>
    </row>
    <row r="5" s="1" customFormat="1" ht="36" customHeight="1" spans="1:8">
      <c r="A5" s="62"/>
      <c r="B5" s="88"/>
      <c r="C5" s="88" t="s">
        <v>1420</v>
      </c>
      <c r="D5" s="88" t="s">
        <v>1421</v>
      </c>
      <c r="E5" s="88" t="s">
        <v>1422</v>
      </c>
      <c r="F5" s="88" t="s">
        <v>1420</v>
      </c>
      <c r="G5" s="88" t="s">
        <v>1423</v>
      </c>
      <c r="H5" s="88" t="s">
        <v>1424</v>
      </c>
    </row>
    <row r="6" s="1" customFormat="1" ht="36" customHeight="1" spans="1:8">
      <c r="A6" s="89" t="s">
        <v>414</v>
      </c>
      <c r="B6" s="90">
        <f>C6+F6</f>
        <v>617828</v>
      </c>
      <c r="C6" s="90">
        <f>SUM(D6:E6)</f>
        <v>28735</v>
      </c>
      <c r="D6" s="90"/>
      <c r="E6" s="91">
        <v>28735</v>
      </c>
      <c r="F6" s="92">
        <f>SUM(G6:H6)</f>
        <v>589093</v>
      </c>
      <c r="G6" s="92">
        <v>350000</v>
      </c>
      <c r="H6" s="92">
        <v>239093</v>
      </c>
    </row>
    <row r="7" s="1" customFormat="1" spans="1:8">
      <c r="A7" s="67"/>
      <c r="B7" s="93"/>
      <c r="C7" s="93"/>
      <c r="D7" s="93"/>
      <c r="E7" s="93"/>
      <c r="F7" s="93"/>
      <c r="G7" s="93"/>
      <c r="H7" s="93"/>
    </row>
    <row r="8" s="1" customFormat="1" spans="1:8">
      <c r="A8" s="67"/>
      <c r="B8" s="93"/>
      <c r="C8" s="93"/>
      <c r="D8" s="93"/>
      <c r="E8" s="93"/>
      <c r="F8" s="93"/>
      <c r="G8" s="93"/>
      <c r="H8" s="93"/>
    </row>
    <row r="9" s="1" customFormat="1" spans="1:8">
      <c r="A9" s="67"/>
      <c r="B9" s="93"/>
      <c r="C9" s="93"/>
      <c r="D9" s="93"/>
      <c r="E9" s="93"/>
      <c r="F9" s="93"/>
      <c r="G9" s="93"/>
      <c r="H9" s="93"/>
    </row>
    <row r="10" s="1" customFormat="1" spans="1:8">
      <c r="A10" s="67"/>
      <c r="B10" s="93"/>
      <c r="C10" s="93"/>
      <c r="D10" s="93"/>
      <c r="E10" s="93"/>
      <c r="F10" s="93"/>
      <c r="G10" s="93"/>
      <c r="H10" s="93"/>
    </row>
    <row r="11" s="1" customFormat="1" spans="1:8">
      <c r="A11" s="67"/>
      <c r="B11" s="93"/>
      <c r="C11" s="93"/>
      <c r="D11" s="93"/>
      <c r="E11" s="93"/>
      <c r="F11" s="93"/>
      <c r="G11" s="93"/>
      <c r="H11" s="93"/>
    </row>
    <row r="12" s="1" customFormat="1" spans="1:8">
      <c r="A12" s="67"/>
      <c r="B12" s="93"/>
      <c r="C12" s="93"/>
      <c r="D12" s="93"/>
      <c r="E12" s="93"/>
      <c r="F12" s="93"/>
      <c r="G12" s="93"/>
      <c r="H12" s="93"/>
    </row>
    <row r="13" s="1" customFormat="1" spans="1:8">
      <c r="A13" s="67"/>
      <c r="B13" s="93"/>
      <c r="C13" s="93"/>
      <c r="D13" s="93"/>
      <c r="E13" s="93"/>
      <c r="F13" s="93"/>
      <c r="G13" s="93"/>
      <c r="H13" s="93"/>
    </row>
    <row r="14" s="1" customFormat="1" spans="1:8">
      <c r="A14" s="67"/>
      <c r="B14" s="93"/>
      <c r="C14" s="93"/>
      <c r="D14" s="93"/>
      <c r="E14" s="93"/>
      <c r="F14" s="93"/>
      <c r="G14" s="93"/>
      <c r="H14" s="93"/>
    </row>
    <row r="15" s="1" customFormat="1" spans="1:8">
      <c r="A15" s="67"/>
      <c r="B15" s="93"/>
      <c r="C15" s="93"/>
      <c r="D15" s="93"/>
      <c r="E15" s="93"/>
      <c r="F15" s="93"/>
      <c r="G15" s="93"/>
      <c r="H15" s="93"/>
    </row>
    <row r="16" s="1" customFormat="1" spans="1:8">
      <c r="A16" s="67"/>
      <c r="B16" s="93"/>
      <c r="C16" s="93"/>
      <c r="D16" s="93"/>
      <c r="E16" s="93"/>
      <c r="F16" s="93"/>
      <c r="G16" s="93"/>
      <c r="H16" s="93"/>
    </row>
    <row r="17" s="1" customFormat="1" spans="1:8">
      <c r="A17" s="67"/>
      <c r="B17" s="93"/>
      <c r="C17" s="93"/>
      <c r="D17" s="93"/>
      <c r="E17" s="93"/>
      <c r="F17" s="93"/>
      <c r="G17" s="93"/>
      <c r="H17" s="93"/>
    </row>
    <row r="18" s="1" customFormat="1" spans="1:8">
      <c r="A18" s="67"/>
      <c r="B18" s="93"/>
      <c r="C18" s="93"/>
      <c r="D18" s="93"/>
      <c r="E18" s="93"/>
      <c r="F18" s="93"/>
      <c r="G18" s="93"/>
      <c r="H18" s="93"/>
    </row>
    <row r="19" s="1" customFormat="1" spans="1:8">
      <c r="A19" s="67"/>
      <c r="B19" s="93"/>
      <c r="C19" s="93"/>
      <c r="D19" s="93"/>
      <c r="E19" s="93"/>
      <c r="F19" s="93"/>
      <c r="G19" s="93"/>
      <c r="H19" s="93"/>
    </row>
    <row r="20" s="1" customFormat="1" spans="1:8">
      <c r="A20" s="67"/>
      <c r="B20" s="93"/>
      <c r="C20" s="93"/>
      <c r="D20" s="93"/>
      <c r="E20" s="93"/>
      <c r="F20" s="93"/>
      <c r="G20" s="93"/>
      <c r="H20" s="93"/>
    </row>
    <row r="21" s="1" customFormat="1" spans="1:8">
      <c r="A21" s="67"/>
      <c r="B21" s="93"/>
      <c r="C21" s="93"/>
      <c r="D21" s="93"/>
      <c r="E21" s="93"/>
      <c r="F21" s="93"/>
      <c r="G21" s="93"/>
      <c r="H21" s="93"/>
    </row>
    <row r="22" s="1" customFormat="1" spans="1:8">
      <c r="A22" s="67"/>
      <c r="B22" s="93"/>
      <c r="C22" s="93"/>
      <c r="D22" s="93"/>
      <c r="E22" s="93"/>
      <c r="F22" s="93"/>
      <c r="G22" s="93"/>
      <c r="H22" s="93"/>
    </row>
    <row r="23" s="1" customFormat="1" spans="1:8">
      <c r="A23" s="67"/>
      <c r="B23" s="93"/>
      <c r="C23" s="93"/>
      <c r="D23" s="93"/>
      <c r="E23" s="93"/>
      <c r="F23" s="93"/>
      <c r="G23" s="93"/>
      <c r="H23" s="93"/>
    </row>
    <row r="24" s="1" customFormat="1" spans="1:8">
      <c r="A24" s="67"/>
      <c r="B24" s="93"/>
      <c r="C24" s="93"/>
      <c r="D24" s="93"/>
      <c r="E24" s="93"/>
      <c r="F24" s="93"/>
      <c r="G24" s="93"/>
      <c r="H24" s="93"/>
    </row>
    <row r="25" s="1" customFormat="1" spans="1:8">
      <c r="A25" s="67"/>
      <c r="B25" s="93"/>
      <c r="C25" s="93"/>
      <c r="D25" s="93"/>
      <c r="E25" s="93"/>
      <c r="F25" s="93"/>
      <c r="G25" s="93"/>
      <c r="H25" s="93"/>
    </row>
    <row r="26" s="1" customFormat="1" spans="1:8">
      <c r="A26" s="67"/>
      <c r="B26" s="93"/>
      <c r="C26" s="93"/>
      <c r="D26" s="93"/>
      <c r="E26" s="93"/>
      <c r="F26" s="93"/>
      <c r="G26" s="93"/>
      <c r="H26" s="93"/>
    </row>
    <row r="27" s="1" customFormat="1" spans="1:8">
      <c r="B27" s="93"/>
      <c r="C27" s="93"/>
      <c r="D27" s="93"/>
      <c r="E27" s="93"/>
      <c r="F27" s="93"/>
      <c r="G27" s="93"/>
      <c r="H27" s="93"/>
    </row>
    <row r="28" s="1" customFormat="1" spans="1:8">
      <c r="B28" s="93"/>
      <c r="C28" s="93"/>
      <c r="D28" s="93"/>
      <c r="E28" s="93"/>
      <c r="F28" s="93"/>
      <c r="G28" s="93"/>
      <c r="H28" s="93"/>
    </row>
    <row r="29" s="1" customFormat="1" spans="1:8">
      <c r="B29" s="93"/>
      <c r="C29" s="93"/>
      <c r="D29" s="93"/>
      <c r="E29" s="93"/>
      <c r="F29" s="93"/>
      <c r="G29" s="93"/>
      <c r="H29" s="93"/>
    </row>
    <row r="30" s="1" customFormat="1" spans="1:8">
      <c r="B30" s="93"/>
      <c r="C30" s="93"/>
      <c r="D30" s="93"/>
      <c r="E30" s="93"/>
      <c r="F30" s="93"/>
      <c r="G30" s="93"/>
      <c r="H30" s="93"/>
    </row>
    <row r="31" s="1" customFormat="1" spans="1:8">
      <c r="B31" s="93"/>
      <c r="C31" s="93"/>
      <c r="D31" s="93"/>
      <c r="E31" s="93"/>
      <c r="F31" s="93"/>
      <c r="G31" s="93"/>
      <c r="H31" s="93"/>
    </row>
    <row r="32" s="1" customFormat="1" spans="1:8">
      <c r="B32" s="93"/>
      <c r="C32" s="93"/>
      <c r="D32" s="93"/>
      <c r="E32" s="93"/>
      <c r="F32" s="93"/>
      <c r="G32" s="93"/>
      <c r="H32" s="93"/>
    </row>
    <row r="33" s="1" customFormat="1" spans="2:8">
      <c r="B33" s="93"/>
      <c r="C33" s="93"/>
      <c r="D33" s="93"/>
      <c r="E33" s="93"/>
      <c r="F33" s="93"/>
      <c r="G33" s="93"/>
      <c r="H33" s="93"/>
    </row>
    <row r="34" s="1" customFormat="1" spans="2:8">
      <c r="B34" s="93"/>
      <c r="C34" s="93"/>
      <c r="D34" s="93"/>
      <c r="E34" s="93"/>
      <c r="F34" s="93"/>
      <c r="G34" s="93"/>
      <c r="H34" s="93"/>
    </row>
    <row r="35" s="1" customFormat="1" spans="2:8">
      <c r="B35" s="93"/>
      <c r="C35" s="93"/>
      <c r="D35" s="93"/>
      <c r="E35" s="93"/>
      <c r="F35" s="93"/>
      <c r="G35" s="93"/>
      <c r="H35" s="93"/>
    </row>
    <row r="36" s="1" customFormat="1" spans="2:8">
      <c r="B36" s="93"/>
      <c r="C36" s="93"/>
      <c r="D36" s="93"/>
      <c r="E36" s="93"/>
      <c r="F36" s="93"/>
      <c r="G36" s="93"/>
      <c r="H36" s="93"/>
    </row>
    <row r="37" s="1" customFormat="1" spans="2:8">
      <c r="B37" s="93"/>
      <c r="C37" s="93"/>
      <c r="D37" s="93"/>
      <c r="E37" s="93"/>
      <c r="F37" s="93"/>
      <c r="G37" s="93"/>
      <c r="H37" s="93"/>
    </row>
    <row r="38" s="1" customFormat="1" spans="2:8">
      <c r="B38" s="93"/>
      <c r="C38" s="93"/>
      <c r="D38" s="93"/>
      <c r="E38" s="93"/>
      <c r="F38" s="93"/>
      <c r="G38" s="93"/>
      <c r="H38" s="93"/>
    </row>
    <row r="39" s="1" customFormat="1" spans="2:8">
      <c r="B39" s="93"/>
      <c r="C39" s="93"/>
      <c r="D39" s="93"/>
      <c r="E39" s="93"/>
      <c r="F39" s="93"/>
      <c r="G39" s="93"/>
      <c r="H39" s="93"/>
    </row>
    <row r="40" s="1" customFormat="1" spans="2:8">
      <c r="B40" s="93"/>
      <c r="C40" s="93"/>
      <c r="D40" s="93"/>
      <c r="E40" s="93"/>
      <c r="F40" s="93"/>
      <c r="G40" s="93"/>
      <c r="H40" s="93"/>
    </row>
    <row r="41" s="1" customFormat="1" spans="2:8">
      <c r="B41" s="93"/>
      <c r="C41" s="93"/>
      <c r="D41" s="93"/>
      <c r="E41" s="93"/>
      <c r="F41" s="93"/>
      <c r="G41" s="93"/>
      <c r="H41" s="93"/>
    </row>
    <row r="42" s="1" customFormat="1" spans="2:8">
      <c r="B42" s="93"/>
      <c r="C42" s="93"/>
      <c r="D42" s="93"/>
      <c r="E42" s="93"/>
      <c r="F42" s="93"/>
      <c r="G42" s="93"/>
      <c r="H42" s="93"/>
    </row>
    <row r="43" s="1" customFormat="1" spans="2:8">
      <c r="B43" s="93"/>
      <c r="C43" s="93"/>
      <c r="D43" s="93"/>
      <c r="E43" s="93"/>
      <c r="F43" s="93"/>
      <c r="G43" s="93"/>
      <c r="H43" s="93"/>
    </row>
    <row r="44" s="1" customFormat="1" spans="2:8">
      <c r="B44" s="93"/>
      <c r="C44" s="93"/>
      <c r="D44" s="93"/>
      <c r="E44" s="93"/>
      <c r="F44" s="93"/>
      <c r="G44" s="93"/>
      <c r="H44" s="93"/>
    </row>
    <row r="45" s="1" customFormat="1" spans="2:8">
      <c r="B45" s="93"/>
      <c r="C45" s="93"/>
      <c r="D45" s="93"/>
      <c r="E45" s="93"/>
      <c r="F45" s="93"/>
      <c r="G45" s="93"/>
      <c r="H45" s="93"/>
    </row>
    <row r="46" s="1" customFormat="1" spans="2:8">
      <c r="B46" s="93"/>
      <c r="C46" s="93"/>
      <c r="D46" s="93"/>
      <c r="E46" s="93"/>
      <c r="F46" s="93"/>
      <c r="G46" s="93"/>
      <c r="H46" s="93"/>
    </row>
    <row r="47" s="1" customFormat="1" spans="2:8">
      <c r="B47" s="93"/>
      <c r="C47" s="93"/>
      <c r="D47" s="93"/>
      <c r="E47" s="93"/>
      <c r="F47" s="93"/>
      <c r="G47" s="93"/>
      <c r="H47" s="93"/>
    </row>
  </sheetData>
  <mergeCells count="6">
    <mergeCell ref="A2:H2"/>
    <mergeCell ref="A3:H3"/>
    <mergeCell ref="C4:E4"/>
    <mergeCell ref="F4:H4"/>
    <mergeCell ref="A4:A5"/>
    <mergeCell ref="B4:B5"/>
  </mergeCells>
  <printOptions horizontalCentered="1"/>
  <pageMargins left="0.393055555555556" right="0.393055555555556" top="0.393055555555556" bottom="0.393055555555556" header="0.5" footer="0.5"/>
  <pageSetup paperSize="9" orientation="portrait" horizontalDpi="600"/>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1"/>
  <sheetViews>
    <sheetView topLeftCell="A3" workbookViewId="0">
      <selection activeCell="M32" sqref="M32"/>
    </sheetView>
  </sheetViews>
  <sheetFormatPr defaultColWidth="10" defaultRowHeight="14.25" outlineLevelCol="1"/>
  <cols>
    <col min="1" max="1" width="73.9714285714286" style="1" customWidth="1"/>
    <col min="2" max="2" width="21.2190476190476" style="1" customWidth="1"/>
    <col min="3" max="5" width="10" style="1"/>
    <col min="6" max="6" width="10.2190476190476" style="1"/>
    <col min="7" max="236" width="10" style="1"/>
    <col min="237" max="237" width="50.447619047619" style="1" customWidth="1"/>
    <col min="238" max="238" width="43" style="1" customWidth="1"/>
    <col min="239" max="492" width="10" style="1"/>
    <col min="493" max="493" width="50.447619047619" style="1" customWidth="1"/>
    <col min="494" max="494" width="43" style="1" customWidth="1"/>
    <col min="495" max="748" width="10" style="1"/>
    <col min="749" max="749" width="50.447619047619" style="1" customWidth="1"/>
    <col min="750" max="750" width="43" style="1" customWidth="1"/>
    <col min="751" max="1004" width="10" style="1"/>
    <col min="1005" max="1005" width="50.447619047619" style="1" customWidth="1"/>
    <col min="1006" max="1006" width="43" style="1" customWidth="1"/>
    <col min="1007" max="1260" width="10" style="1"/>
    <col min="1261" max="1261" width="50.447619047619" style="1" customWidth="1"/>
    <col min="1262" max="1262" width="43" style="1" customWidth="1"/>
    <col min="1263" max="1516" width="10" style="1"/>
    <col min="1517" max="1517" width="50.447619047619" style="1" customWidth="1"/>
    <col min="1518" max="1518" width="43" style="1" customWidth="1"/>
    <col min="1519" max="1772" width="10" style="1"/>
    <col min="1773" max="1773" width="50.447619047619" style="1" customWidth="1"/>
    <col min="1774" max="1774" width="43" style="1" customWidth="1"/>
    <col min="1775" max="2028" width="10" style="1"/>
    <col min="2029" max="2029" width="50.447619047619" style="1" customWidth="1"/>
    <col min="2030" max="2030" width="43" style="1" customWidth="1"/>
    <col min="2031" max="2284" width="10" style="1"/>
    <col min="2285" max="2285" width="50.447619047619" style="1" customWidth="1"/>
    <col min="2286" max="2286" width="43" style="1" customWidth="1"/>
    <col min="2287" max="2540" width="10" style="1"/>
    <col min="2541" max="2541" width="50.447619047619" style="1" customWidth="1"/>
    <col min="2542" max="2542" width="43" style="1" customWidth="1"/>
    <col min="2543" max="2796" width="10" style="1"/>
    <col min="2797" max="2797" width="50.447619047619" style="1" customWidth="1"/>
    <col min="2798" max="2798" width="43" style="1" customWidth="1"/>
    <col min="2799" max="3052" width="10" style="1"/>
    <col min="3053" max="3053" width="50.447619047619" style="1" customWidth="1"/>
    <col min="3054" max="3054" width="43" style="1" customWidth="1"/>
    <col min="3055" max="3308" width="10" style="1"/>
    <col min="3309" max="3309" width="50.447619047619" style="1" customWidth="1"/>
    <col min="3310" max="3310" width="43" style="1" customWidth="1"/>
    <col min="3311" max="3564" width="10" style="1"/>
    <col min="3565" max="3565" width="50.447619047619" style="1" customWidth="1"/>
    <col min="3566" max="3566" width="43" style="1" customWidth="1"/>
    <col min="3567" max="3820" width="10" style="1"/>
    <col min="3821" max="3821" width="50.447619047619" style="1" customWidth="1"/>
    <col min="3822" max="3822" width="43" style="1" customWidth="1"/>
    <col min="3823" max="4076" width="10" style="1"/>
    <col min="4077" max="4077" width="50.447619047619" style="1" customWidth="1"/>
    <col min="4078" max="4078" width="43" style="1" customWidth="1"/>
    <col min="4079" max="4332" width="10" style="1"/>
    <col min="4333" max="4333" width="50.447619047619" style="1" customWidth="1"/>
    <col min="4334" max="4334" width="43" style="1" customWidth="1"/>
    <col min="4335" max="4588" width="10" style="1"/>
    <col min="4589" max="4589" width="50.447619047619" style="1" customWidth="1"/>
    <col min="4590" max="4590" width="43" style="1" customWidth="1"/>
    <col min="4591" max="4844" width="10" style="1"/>
    <col min="4845" max="4845" width="50.447619047619" style="1" customWidth="1"/>
    <col min="4846" max="4846" width="43" style="1" customWidth="1"/>
    <col min="4847" max="5100" width="10" style="1"/>
    <col min="5101" max="5101" width="50.447619047619" style="1" customWidth="1"/>
    <col min="5102" max="5102" width="43" style="1" customWidth="1"/>
    <col min="5103" max="5356" width="10" style="1"/>
    <col min="5357" max="5357" width="50.447619047619" style="1" customWidth="1"/>
    <col min="5358" max="5358" width="43" style="1" customWidth="1"/>
    <col min="5359" max="5612" width="10" style="1"/>
    <col min="5613" max="5613" width="50.447619047619" style="1" customWidth="1"/>
    <col min="5614" max="5614" width="43" style="1" customWidth="1"/>
    <col min="5615" max="5868" width="10" style="1"/>
    <col min="5869" max="5869" width="50.447619047619" style="1" customWidth="1"/>
    <col min="5870" max="5870" width="43" style="1" customWidth="1"/>
    <col min="5871" max="6124" width="10" style="1"/>
    <col min="6125" max="6125" width="50.447619047619" style="1" customWidth="1"/>
    <col min="6126" max="6126" width="43" style="1" customWidth="1"/>
    <col min="6127" max="6380" width="10" style="1"/>
    <col min="6381" max="6381" width="50.447619047619" style="1" customWidth="1"/>
    <col min="6382" max="6382" width="43" style="1" customWidth="1"/>
    <col min="6383" max="6636" width="10" style="1"/>
    <col min="6637" max="6637" width="50.447619047619" style="1" customWidth="1"/>
    <col min="6638" max="6638" width="43" style="1" customWidth="1"/>
    <col min="6639" max="6892" width="10" style="1"/>
    <col min="6893" max="6893" width="50.447619047619" style="1" customWidth="1"/>
    <col min="6894" max="6894" width="43" style="1" customWidth="1"/>
    <col min="6895" max="7148" width="10" style="1"/>
    <col min="7149" max="7149" width="50.447619047619" style="1" customWidth="1"/>
    <col min="7150" max="7150" width="43" style="1" customWidth="1"/>
    <col min="7151" max="7404" width="10" style="1"/>
    <col min="7405" max="7405" width="50.447619047619" style="1" customWidth="1"/>
    <col min="7406" max="7406" width="43" style="1" customWidth="1"/>
    <col min="7407" max="7660" width="10" style="1"/>
    <col min="7661" max="7661" width="50.447619047619" style="1" customWidth="1"/>
    <col min="7662" max="7662" width="43" style="1" customWidth="1"/>
    <col min="7663" max="7916" width="10" style="1"/>
    <col min="7917" max="7917" width="50.447619047619" style="1" customWidth="1"/>
    <col min="7918" max="7918" width="43" style="1" customWidth="1"/>
    <col min="7919" max="8172" width="10" style="1"/>
    <col min="8173" max="8173" width="50.447619047619" style="1" customWidth="1"/>
    <col min="8174" max="8174" width="43" style="1" customWidth="1"/>
    <col min="8175" max="8428" width="10" style="1"/>
    <col min="8429" max="8429" width="50.447619047619" style="1" customWidth="1"/>
    <col min="8430" max="8430" width="43" style="1" customWidth="1"/>
    <col min="8431" max="8684" width="10" style="1"/>
    <col min="8685" max="8685" width="50.447619047619" style="1" customWidth="1"/>
    <col min="8686" max="8686" width="43" style="1" customWidth="1"/>
    <col min="8687" max="8940" width="10" style="1"/>
    <col min="8941" max="8941" width="50.447619047619" style="1" customWidth="1"/>
    <col min="8942" max="8942" width="43" style="1" customWidth="1"/>
    <col min="8943" max="9196" width="10" style="1"/>
    <col min="9197" max="9197" width="50.447619047619" style="1" customWidth="1"/>
    <col min="9198" max="9198" width="43" style="1" customWidth="1"/>
    <col min="9199" max="9452" width="10" style="1"/>
    <col min="9453" max="9453" width="50.447619047619" style="1" customWidth="1"/>
    <col min="9454" max="9454" width="43" style="1" customWidth="1"/>
    <col min="9455" max="9708" width="10" style="1"/>
    <col min="9709" max="9709" width="50.447619047619" style="1" customWidth="1"/>
    <col min="9710" max="9710" width="43" style="1" customWidth="1"/>
    <col min="9711" max="9964" width="10" style="1"/>
    <col min="9965" max="9965" width="50.447619047619" style="1" customWidth="1"/>
    <col min="9966" max="9966" width="43" style="1" customWidth="1"/>
    <col min="9967" max="10220" width="10" style="1"/>
    <col min="10221" max="10221" width="50.447619047619" style="1" customWidth="1"/>
    <col min="10222" max="10222" width="43" style="1" customWidth="1"/>
    <col min="10223" max="10476" width="10" style="1"/>
    <col min="10477" max="10477" width="50.447619047619" style="1" customWidth="1"/>
    <col min="10478" max="10478" width="43" style="1" customWidth="1"/>
    <col min="10479" max="10732" width="10" style="1"/>
    <col min="10733" max="10733" width="50.447619047619" style="1" customWidth="1"/>
    <col min="10734" max="10734" width="43" style="1" customWidth="1"/>
    <col min="10735" max="10988" width="10" style="1"/>
    <col min="10989" max="10989" width="50.447619047619" style="1" customWidth="1"/>
    <col min="10990" max="10990" width="43" style="1" customWidth="1"/>
    <col min="10991" max="11244" width="10" style="1"/>
    <col min="11245" max="11245" width="50.447619047619" style="1" customWidth="1"/>
    <col min="11246" max="11246" width="43" style="1" customWidth="1"/>
    <col min="11247" max="11500" width="10" style="1"/>
    <col min="11501" max="11501" width="50.447619047619" style="1" customWidth="1"/>
    <col min="11502" max="11502" width="43" style="1" customWidth="1"/>
    <col min="11503" max="11756" width="10" style="1"/>
    <col min="11757" max="11757" width="50.447619047619" style="1" customWidth="1"/>
    <col min="11758" max="11758" width="43" style="1" customWidth="1"/>
    <col min="11759" max="12012" width="10" style="1"/>
    <col min="12013" max="12013" width="50.447619047619" style="1" customWidth="1"/>
    <col min="12014" max="12014" width="43" style="1" customWidth="1"/>
    <col min="12015" max="12268" width="10" style="1"/>
    <col min="12269" max="12269" width="50.447619047619" style="1" customWidth="1"/>
    <col min="12270" max="12270" width="43" style="1" customWidth="1"/>
    <col min="12271" max="12524" width="10" style="1"/>
    <col min="12525" max="12525" width="50.447619047619" style="1" customWidth="1"/>
    <col min="12526" max="12526" width="43" style="1" customWidth="1"/>
    <col min="12527" max="12780" width="10" style="1"/>
    <col min="12781" max="12781" width="50.447619047619" style="1" customWidth="1"/>
    <col min="12782" max="12782" width="43" style="1" customWidth="1"/>
    <col min="12783" max="13036" width="10" style="1"/>
    <col min="13037" max="13037" width="50.447619047619" style="1" customWidth="1"/>
    <col min="13038" max="13038" width="43" style="1" customWidth="1"/>
    <col min="13039" max="13292" width="10" style="1"/>
    <col min="13293" max="13293" width="50.447619047619" style="1" customWidth="1"/>
    <col min="13294" max="13294" width="43" style="1" customWidth="1"/>
    <col min="13295" max="13548" width="10" style="1"/>
    <col min="13549" max="13549" width="50.447619047619" style="1" customWidth="1"/>
    <col min="13550" max="13550" width="43" style="1" customWidth="1"/>
    <col min="13551" max="13804" width="10" style="1"/>
    <col min="13805" max="13805" width="50.447619047619" style="1" customWidth="1"/>
    <col min="13806" max="13806" width="43" style="1" customWidth="1"/>
    <col min="13807" max="14060" width="10" style="1"/>
    <col min="14061" max="14061" width="50.447619047619" style="1" customWidth="1"/>
    <col min="14062" max="14062" width="43" style="1" customWidth="1"/>
    <col min="14063" max="14316" width="10" style="1"/>
    <col min="14317" max="14317" width="50.447619047619" style="1" customWidth="1"/>
    <col min="14318" max="14318" width="43" style="1" customWidth="1"/>
    <col min="14319" max="14572" width="10" style="1"/>
    <col min="14573" max="14573" width="50.447619047619" style="1" customWidth="1"/>
    <col min="14574" max="14574" width="43" style="1" customWidth="1"/>
    <col min="14575" max="14828" width="10" style="1"/>
    <col min="14829" max="14829" width="50.447619047619" style="1" customWidth="1"/>
    <col min="14830" max="14830" width="43" style="1" customWidth="1"/>
    <col min="14831" max="15084" width="10" style="1"/>
    <col min="15085" max="15085" width="50.447619047619" style="1" customWidth="1"/>
    <col min="15086" max="15086" width="43" style="1" customWidth="1"/>
    <col min="15087" max="15340" width="10" style="1"/>
    <col min="15341" max="15341" width="50.447619047619" style="1" customWidth="1"/>
    <col min="15342" max="15342" width="43" style="1" customWidth="1"/>
    <col min="15343" max="15596" width="10" style="1"/>
    <col min="15597" max="15597" width="50.447619047619" style="1" customWidth="1"/>
    <col min="15598" max="15598" width="43" style="1" customWidth="1"/>
    <col min="15599" max="15852" width="10" style="1"/>
    <col min="15853" max="15853" width="50.447619047619" style="1" customWidth="1"/>
    <col min="15854" max="15854" width="43" style="1" customWidth="1"/>
    <col min="15855" max="16108" width="10" style="1"/>
    <col min="16109" max="16109" width="50.447619047619" style="1" customWidth="1"/>
    <col min="16110" max="16110" width="43" style="1" customWidth="1"/>
    <col min="16111" max="16364" width="10" style="1"/>
    <col min="16365" max="16368" width="9.66666666666667" style="1" customWidth="1"/>
    <col min="16369" max="16379" width="10" style="1"/>
  </cols>
  <sheetData>
    <row r="1" s="1" customFormat="1" ht="18" customHeight="1" spans="1:2">
      <c r="A1" s="69" t="s">
        <v>1525</v>
      </c>
      <c r="B1" s="70"/>
    </row>
    <row r="2" s="1" customFormat="1" ht="24.45" customHeight="1" spans="1:2">
      <c r="A2" s="71" t="s">
        <v>1526</v>
      </c>
      <c r="B2" s="71"/>
    </row>
    <row r="3" s="1" customFormat="1" ht="20" customHeight="1" spans="1:2">
      <c r="A3" s="72" t="s">
        <v>285</v>
      </c>
      <c r="B3" s="72"/>
    </row>
    <row r="4" s="1" customFormat="1" ht="18" customHeight="1" spans="1:2">
      <c r="A4" s="73" t="s">
        <v>365</v>
      </c>
      <c r="B4" s="73" t="s">
        <v>366</v>
      </c>
    </row>
    <row r="5" s="1" customFormat="1" ht="18" customHeight="1" spans="1:2">
      <c r="A5" s="74" t="s">
        <v>1527</v>
      </c>
      <c r="B5" s="75">
        <v>3537553</v>
      </c>
    </row>
    <row r="6" s="1" customFormat="1" ht="18" customHeight="1" spans="1:2">
      <c r="A6" s="76" t="s">
        <v>1528</v>
      </c>
      <c r="B6" s="75">
        <f>B7+B10</f>
        <v>617828</v>
      </c>
    </row>
    <row r="7" s="1" customFormat="1" ht="18" customHeight="1" spans="1:2">
      <c r="A7" s="77" t="s">
        <v>1529</v>
      </c>
      <c r="B7" s="78">
        <v>350000</v>
      </c>
    </row>
    <row r="8" s="1" customFormat="1" ht="18" customHeight="1" spans="1:2">
      <c r="A8" s="77" t="s">
        <v>1530</v>
      </c>
      <c r="B8" s="78"/>
    </row>
    <row r="9" s="1" customFormat="1" ht="18" customHeight="1" spans="1:2">
      <c r="A9" s="77" t="s">
        <v>1531</v>
      </c>
      <c r="B9" s="78">
        <v>350000</v>
      </c>
    </row>
    <row r="10" s="1" customFormat="1" ht="18" customHeight="1" spans="1:2">
      <c r="A10" s="77" t="s">
        <v>1532</v>
      </c>
      <c r="B10" s="78">
        <f>B11+B12</f>
        <v>267828</v>
      </c>
    </row>
    <row r="11" s="1" customFormat="1" ht="18" customHeight="1" spans="1:2">
      <c r="A11" s="77" t="s">
        <v>1533</v>
      </c>
      <c r="B11" s="78">
        <v>28735</v>
      </c>
    </row>
    <row r="12" s="1" customFormat="1" ht="18" customHeight="1" spans="1:2">
      <c r="A12" s="77" t="s">
        <v>1534</v>
      </c>
      <c r="B12" s="78">
        <v>239093</v>
      </c>
    </row>
    <row r="13" s="2" customFormat="1" ht="18" customHeight="1" spans="1:2">
      <c r="A13" s="76" t="s">
        <v>1535</v>
      </c>
      <c r="B13" s="75">
        <f>B14+B15+B33+B38</f>
        <v>518697</v>
      </c>
    </row>
    <row r="14" s="1" customFormat="1" ht="18" customHeight="1" spans="1:2">
      <c r="A14" s="77" t="s">
        <v>1536</v>
      </c>
      <c r="B14" s="78">
        <v>0</v>
      </c>
    </row>
    <row r="15" s="1" customFormat="1" ht="18" customHeight="1" spans="1:2">
      <c r="A15" s="77" t="s">
        <v>1537</v>
      </c>
      <c r="B15" s="78">
        <f>SUM(B16:B32)</f>
        <v>350000</v>
      </c>
    </row>
    <row r="16" s="68" customFormat="1" spans="1:2">
      <c r="A16" s="79" t="s">
        <v>1538</v>
      </c>
      <c r="B16" s="80">
        <v>50500</v>
      </c>
    </row>
    <row r="17" s="68" customFormat="1" ht="18" customHeight="1" spans="1:2">
      <c r="A17" s="79" t="s">
        <v>1539</v>
      </c>
      <c r="B17" s="80">
        <v>55700</v>
      </c>
    </row>
    <row r="18" s="68" customFormat="1" ht="18" customHeight="1" spans="1:2">
      <c r="A18" s="79" t="s">
        <v>1540</v>
      </c>
      <c r="B18" s="80">
        <v>39200</v>
      </c>
    </row>
    <row r="19" s="68" customFormat="1" ht="18" customHeight="1" spans="1:2">
      <c r="A19" s="79" t="s">
        <v>1541</v>
      </c>
      <c r="B19" s="80">
        <v>38000</v>
      </c>
    </row>
    <row r="20" s="68" customFormat="1" ht="18" customHeight="1" spans="1:2">
      <c r="A20" s="79" t="s">
        <v>1542</v>
      </c>
      <c r="B20" s="80">
        <v>31500</v>
      </c>
    </row>
    <row r="21" s="68" customFormat="1" ht="18" customHeight="1" spans="1:2">
      <c r="A21" s="79" t="s">
        <v>1543</v>
      </c>
      <c r="B21" s="80">
        <v>5000</v>
      </c>
    </row>
    <row r="22" s="68" customFormat="1" ht="18" customHeight="1" spans="1:2">
      <c r="A22" s="79" t="s">
        <v>1544</v>
      </c>
      <c r="B22" s="80">
        <v>21300</v>
      </c>
    </row>
    <row r="23" s="68" customFormat="1" ht="18" customHeight="1" spans="1:2">
      <c r="A23" s="79" t="s">
        <v>1545</v>
      </c>
      <c r="B23" s="80">
        <v>16000</v>
      </c>
    </row>
    <row r="24" s="68" customFormat="1" ht="18" customHeight="1" spans="1:2">
      <c r="A24" s="79" t="s">
        <v>1546</v>
      </c>
      <c r="B24" s="80">
        <v>3000</v>
      </c>
    </row>
    <row r="25" s="68" customFormat="1" ht="18" customHeight="1" spans="1:2">
      <c r="A25" s="79" t="s">
        <v>1547</v>
      </c>
      <c r="B25" s="80">
        <v>30000</v>
      </c>
    </row>
    <row r="26" s="68" customFormat="1" ht="18" customHeight="1" spans="1:2">
      <c r="A26" s="79" t="s">
        <v>1548</v>
      </c>
      <c r="B26" s="80">
        <v>3500</v>
      </c>
    </row>
    <row r="27" s="68" customFormat="1" ht="18" customHeight="1" spans="1:2">
      <c r="A27" s="79" t="s">
        <v>1549</v>
      </c>
      <c r="B27" s="80">
        <v>2700</v>
      </c>
    </row>
    <row r="28" s="68" customFormat="1" ht="18" customHeight="1" spans="1:2">
      <c r="A28" s="79" t="s">
        <v>1550</v>
      </c>
      <c r="B28" s="80">
        <v>9200</v>
      </c>
    </row>
    <row r="29" s="68" customFormat="1" ht="18" customHeight="1" spans="1:2">
      <c r="A29" s="79" t="s">
        <v>1551</v>
      </c>
      <c r="B29" s="80">
        <v>11600</v>
      </c>
    </row>
    <row r="30" s="68" customFormat="1" ht="18" customHeight="1" spans="1:2">
      <c r="A30" s="79" t="s">
        <v>1552</v>
      </c>
      <c r="B30" s="80">
        <v>3600</v>
      </c>
    </row>
    <row r="31" s="68" customFormat="1" ht="18" customHeight="1" spans="1:2">
      <c r="A31" s="79" t="s">
        <v>1553</v>
      </c>
      <c r="B31" s="80">
        <v>7500</v>
      </c>
    </row>
    <row r="32" s="68" customFormat="1" ht="18" customHeight="1" spans="1:2">
      <c r="A32" s="79" t="s">
        <v>1554</v>
      </c>
      <c r="B32" s="80">
        <v>21700</v>
      </c>
    </row>
    <row r="33" s="1" customFormat="1" ht="18" customHeight="1" spans="1:2">
      <c r="A33" s="77" t="s">
        <v>1555</v>
      </c>
      <c r="B33" s="80">
        <v>0</v>
      </c>
    </row>
    <row r="34" s="1" customFormat="1" ht="18" customHeight="1" spans="1:2">
      <c r="A34" s="77" t="s">
        <v>1556</v>
      </c>
      <c r="B34" s="80"/>
    </row>
    <row r="35" s="1" customFormat="1" ht="18" customHeight="1" spans="1:2">
      <c r="A35" s="77" t="s">
        <v>1557</v>
      </c>
      <c r="B35" s="80"/>
    </row>
    <row r="36" s="1" customFormat="1" ht="18" customHeight="1" spans="1:2">
      <c r="A36" s="77" t="s">
        <v>1558</v>
      </c>
      <c r="B36" s="80"/>
    </row>
    <row r="37" s="1" customFormat="1" ht="18" customHeight="1" spans="1:2">
      <c r="A37" s="77" t="s">
        <v>1559</v>
      </c>
      <c r="B37" s="80"/>
    </row>
    <row r="38" s="1" customFormat="1" ht="18" customHeight="1" spans="1:2">
      <c r="A38" s="77" t="s">
        <v>1560</v>
      </c>
      <c r="B38" s="78">
        <f>SUM(B39:B42)</f>
        <v>168697</v>
      </c>
    </row>
    <row r="39" s="1" customFormat="1" ht="18" customHeight="1" spans="1:2">
      <c r="A39" s="77" t="s">
        <v>1506</v>
      </c>
      <c r="B39" s="78">
        <v>3192</v>
      </c>
    </row>
    <row r="40" s="1" customFormat="1" ht="18" customHeight="1" spans="1:2">
      <c r="A40" s="77" t="s">
        <v>1507</v>
      </c>
      <c r="B40" s="78">
        <v>13677</v>
      </c>
    </row>
    <row r="41" s="1" customFormat="1" ht="18" customHeight="1" spans="1:2">
      <c r="A41" s="77" t="s">
        <v>1508</v>
      </c>
      <c r="B41" s="78">
        <v>28735</v>
      </c>
    </row>
    <row r="42" s="1" customFormat="1" ht="18" customHeight="1" spans="1:2">
      <c r="A42" s="77" t="s">
        <v>1509</v>
      </c>
      <c r="B42" s="78">
        <v>123093</v>
      </c>
    </row>
    <row r="43" s="2" customFormat="1" ht="18" customHeight="1" spans="1:2">
      <c r="A43" s="76" t="s">
        <v>1561</v>
      </c>
      <c r="B43" s="75">
        <f>SUM(B44:B47)</f>
        <v>94790</v>
      </c>
    </row>
    <row r="44" s="1" customFormat="1" ht="18" customHeight="1" spans="1:2">
      <c r="A44" s="77" t="s">
        <v>1511</v>
      </c>
      <c r="B44" s="78">
        <v>10526</v>
      </c>
    </row>
    <row r="45" s="1" customFormat="1" ht="18" customHeight="1" spans="1:2">
      <c r="A45" s="77" t="s">
        <v>1512</v>
      </c>
      <c r="B45" s="78">
        <v>83492</v>
      </c>
    </row>
    <row r="46" s="1" customFormat="1" ht="18" customHeight="1" spans="1:2">
      <c r="A46" s="77" t="s">
        <v>1513</v>
      </c>
      <c r="B46" s="78">
        <v>23</v>
      </c>
    </row>
    <row r="47" s="1" customFormat="1" ht="18" customHeight="1" spans="1:2">
      <c r="A47" s="77" t="s">
        <v>1514</v>
      </c>
      <c r="B47" s="78">
        <v>749</v>
      </c>
    </row>
    <row r="48" s="2" customFormat="1" ht="18" customHeight="1" spans="1:2">
      <c r="A48" s="76" t="s">
        <v>1562</v>
      </c>
      <c r="B48" s="75">
        <v>3986684</v>
      </c>
    </row>
    <row r="49" s="2" customFormat="1" ht="18" customHeight="1" spans="1:2">
      <c r="A49" s="76" t="s">
        <v>1563</v>
      </c>
      <c r="B49" s="75">
        <v>4049932</v>
      </c>
    </row>
    <row r="50" s="1" customFormat="1" ht="36" customHeight="1" spans="1:2">
      <c r="A50" s="81" t="s">
        <v>1564</v>
      </c>
      <c r="B50" s="81"/>
    </row>
    <row r="51" s="1" customFormat="1" spans="1:2">
      <c r="A51" s="82"/>
      <c r="B51" s="83"/>
    </row>
    <row r="52" s="1" customFormat="1" spans="1:2">
      <c r="A52" s="82"/>
      <c r="B52" s="83"/>
    </row>
    <row r="53" s="1" customFormat="1" spans="1:2">
      <c r="A53" s="82"/>
      <c r="B53" s="83"/>
    </row>
    <row r="54" s="1" customFormat="1" spans="1:2">
      <c r="A54" s="82"/>
      <c r="B54" s="83"/>
    </row>
    <row r="55" s="1" customFormat="1" spans="1:2">
      <c r="A55" s="82"/>
      <c r="B55" s="83"/>
    </row>
    <row r="56" s="1" customFormat="1" spans="1:2">
      <c r="A56" s="82"/>
      <c r="B56" s="83"/>
    </row>
    <row r="57" s="1" customFormat="1" spans="1:2">
      <c r="A57" s="82"/>
      <c r="B57" s="83"/>
    </row>
    <row r="58" s="1" customFormat="1" spans="1:2">
      <c r="A58" s="82"/>
      <c r="B58" s="83"/>
    </row>
    <row r="59" s="1" customFormat="1" spans="1:2">
      <c r="B59" s="83"/>
    </row>
    <row r="60" s="1" customFormat="1" spans="1:2">
      <c r="B60" s="83"/>
    </row>
    <row r="61" s="1" customFormat="1" spans="1:2">
      <c r="B61" s="83"/>
    </row>
    <row r="62" s="1" customFormat="1" spans="1:2">
      <c r="B62" s="83"/>
    </row>
    <row r="63" s="1" customFormat="1" spans="1:2">
      <c r="B63" s="83"/>
    </row>
    <row r="64" s="1" customFormat="1" spans="1:2">
      <c r="B64" s="83"/>
    </row>
    <row r="65" s="1" customFormat="1" spans="2:2">
      <c r="B65" s="83"/>
    </row>
    <row r="66" s="1" customFormat="1" spans="2:2">
      <c r="B66" s="83"/>
    </row>
    <row r="67" s="1" customFormat="1" spans="2:2">
      <c r="B67" s="83"/>
    </row>
    <row r="68" s="1" customFormat="1" spans="2:2">
      <c r="B68" s="83"/>
    </row>
    <row r="69" s="1" customFormat="1" spans="2:2">
      <c r="B69" s="83"/>
    </row>
    <row r="70" s="1" customFormat="1" spans="2:2">
      <c r="B70" s="83"/>
    </row>
    <row r="71" s="1" customFormat="1" spans="2:2">
      <c r="B71" s="83"/>
    </row>
    <row r="72" s="1" customFormat="1" spans="2:2">
      <c r="B72" s="83"/>
    </row>
    <row r="73" s="1" customFormat="1" spans="2:2">
      <c r="B73" s="83"/>
    </row>
    <row r="74" s="1" customFormat="1" spans="2:2">
      <c r="B74" s="83"/>
    </row>
    <row r="75" s="1" customFormat="1" spans="2:2">
      <c r="B75" s="83"/>
    </row>
    <row r="76" s="1" customFormat="1" spans="2:2">
      <c r="B76" s="83"/>
    </row>
    <row r="77" s="1" customFormat="1" spans="2:2">
      <c r="B77" s="83"/>
    </row>
    <row r="78" s="1" customFormat="1" spans="2:2">
      <c r="B78" s="83"/>
    </row>
    <row r="79" s="1" customFormat="1" spans="2:2">
      <c r="B79" s="83"/>
    </row>
    <row r="80" s="1" customFormat="1" spans="2:2">
      <c r="B80" s="83"/>
    </row>
    <row r="81" s="1" customFormat="1" spans="2:2">
      <c r="B81" s="83"/>
    </row>
    <row r="82" s="1" customFormat="1" spans="2:2">
      <c r="B82" s="83"/>
    </row>
    <row r="83" s="1" customFormat="1" spans="2:2">
      <c r="B83" s="83"/>
    </row>
    <row r="84" s="1" customFormat="1" spans="2:2">
      <c r="B84" s="83"/>
    </row>
    <row r="85" s="1" customFormat="1" spans="2:2">
      <c r="B85" s="83"/>
    </row>
    <row r="86" s="1" customFormat="1" spans="2:2">
      <c r="B86" s="83"/>
    </row>
    <row r="87" s="1" customFormat="1" spans="2:2">
      <c r="B87" s="83"/>
    </row>
    <row r="88" s="1" customFormat="1" spans="2:2">
      <c r="B88" s="83"/>
    </row>
    <row r="89" s="1" customFormat="1" spans="2:2">
      <c r="B89" s="83"/>
    </row>
    <row r="90" s="1" customFormat="1" spans="2:2">
      <c r="B90" s="83"/>
    </row>
    <row r="91" s="1" customFormat="1" spans="2:2">
      <c r="B91" s="83"/>
    </row>
  </sheetData>
  <mergeCells count="3">
    <mergeCell ref="A2:B2"/>
    <mergeCell ref="A3:B3"/>
    <mergeCell ref="A50:B50"/>
  </mergeCells>
  <printOptions horizontalCentered="1"/>
  <pageMargins left="0.393055555555556" right="0.393055555555556" top="0.393055555555556" bottom="0.393055555555556" header="0.5" footer="0.5"/>
  <pageSetup paperSize="9" orientation="portrait" horizontalDpi="600"/>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abSelected="1" workbookViewId="0">
      <selection activeCell="O8" sqref="O8"/>
    </sheetView>
  </sheetViews>
  <sheetFormatPr defaultColWidth="10" defaultRowHeight="14.25"/>
  <cols>
    <col min="1" max="1" width="19.8857142857143" style="1" customWidth="1"/>
    <col min="2" max="2" width="8.51428571428571" style="1" customWidth="1"/>
    <col min="3" max="3" width="7.96190476190476" style="1" customWidth="1"/>
    <col min="4" max="4" width="7.40952380952381" style="1" customWidth="1"/>
    <col min="5" max="5" width="7.03809523809524" style="1" customWidth="1"/>
    <col min="6" max="6" width="10.7809523809524" style="1" customWidth="1"/>
    <col min="7" max="8" width="7.40952380952381" style="1" customWidth="1"/>
    <col min="9" max="9" width="9.81904761904762" style="1" customWidth="1"/>
    <col min="10" max="10" width="7.59047619047619" style="1" customWidth="1"/>
    <col min="11" max="11" width="48.5142857142857" style="1" customWidth="1"/>
    <col min="12" max="16384" width="10" style="1"/>
  </cols>
  <sheetData>
    <row r="1" s="1" customFormat="1" ht="18" customHeight="1" spans="1:11">
      <c r="A1" s="58" t="s">
        <v>1565</v>
      </c>
      <c r="B1" s="59"/>
      <c r="C1" s="59"/>
      <c r="D1" s="59"/>
      <c r="E1" s="59"/>
      <c r="F1" s="59"/>
      <c r="G1" s="59"/>
      <c r="H1" s="59"/>
      <c r="I1" s="59"/>
      <c r="J1" s="59"/>
      <c r="K1" s="59"/>
    </row>
    <row r="2" s="1" customFormat="1" ht="29" customHeight="1" spans="1:11">
      <c r="A2" s="60" t="s">
        <v>1566</v>
      </c>
      <c r="B2" s="60"/>
      <c r="C2" s="60"/>
      <c r="D2" s="60"/>
      <c r="E2" s="60"/>
      <c r="F2" s="60"/>
      <c r="G2" s="60"/>
      <c r="H2" s="60"/>
      <c r="I2" s="60"/>
      <c r="J2" s="60"/>
      <c r="K2" s="60"/>
    </row>
    <row r="3" s="1" customFormat="1" ht="24" customHeight="1" spans="1:11">
      <c r="A3" s="61" t="s">
        <v>285</v>
      </c>
      <c r="B3" s="61"/>
      <c r="C3" s="61"/>
      <c r="D3" s="61"/>
      <c r="E3" s="61"/>
      <c r="F3" s="61"/>
      <c r="G3" s="61"/>
      <c r="H3" s="61"/>
      <c r="I3" s="61"/>
      <c r="J3" s="61"/>
      <c r="K3" s="61"/>
    </row>
    <row r="4" s="1" customFormat="1" ht="24" customHeight="1" spans="1:11">
      <c r="A4" s="62" t="s">
        <v>1083</v>
      </c>
      <c r="B4" s="62" t="s">
        <v>1567</v>
      </c>
      <c r="C4" s="62" t="s">
        <v>1568</v>
      </c>
      <c r="D4" s="62"/>
      <c r="E4" s="62"/>
      <c r="F4" s="62"/>
      <c r="G4" s="62"/>
      <c r="H4" s="62"/>
      <c r="I4" s="62"/>
      <c r="J4" s="62"/>
      <c r="K4" s="62" t="s">
        <v>1569</v>
      </c>
    </row>
    <row r="5" s="1" customFormat="1" ht="24" customHeight="1" spans="1:11">
      <c r="A5" s="62"/>
      <c r="B5" s="62"/>
      <c r="C5" s="62" t="s">
        <v>1570</v>
      </c>
      <c r="D5" s="62"/>
      <c r="E5" s="62"/>
      <c r="F5" s="62"/>
      <c r="G5" s="62"/>
      <c r="H5" s="62"/>
      <c r="I5" s="62"/>
      <c r="J5" s="62" t="s">
        <v>1571</v>
      </c>
      <c r="K5" s="62"/>
    </row>
    <row r="6" s="1" customFormat="1" ht="24" customHeight="1" spans="1:11">
      <c r="A6" s="62"/>
      <c r="B6" s="62"/>
      <c r="C6" s="62" t="s">
        <v>435</v>
      </c>
      <c r="D6" s="62" t="s">
        <v>1572</v>
      </c>
      <c r="E6" s="62"/>
      <c r="F6" s="62"/>
      <c r="G6" s="62" t="s">
        <v>1573</v>
      </c>
      <c r="H6" s="62"/>
      <c r="I6" s="62"/>
      <c r="J6" s="62"/>
      <c r="K6" s="62"/>
    </row>
    <row r="7" s="1" customFormat="1" ht="72" customHeight="1" spans="1:11">
      <c r="A7" s="62"/>
      <c r="B7" s="62"/>
      <c r="C7" s="62"/>
      <c r="D7" s="62" t="s">
        <v>1487</v>
      </c>
      <c r="E7" s="62" t="s">
        <v>1574</v>
      </c>
      <c r="F7" s="62" t="s">
        <v>1575</v>
      </c>
      <c r="G7" s="62" t="s">
        <v>1487</v>
      </c>
      <c r="H7" s="62" t="s">
        <v>1485</v>
      </c>
      <c r="I7" s="62" t="s">
        <v>1576</v>
      </c>
      <c r="J7" s="62"/>
      <c r="K7" s="62"/>
    </row>
    <row r="8" s="1" customFormat="1" ht="210" customHeight="1" spans="1:11">
      <c r="A8" s="63" t="s">
        <v>1577</v>
      </c>
      <c r="B8" s="63">
        <v>403981</v>
      </c>
      <c r="C8" s="63">
        <v>92700</v>
      </c>
      <c r="D8" s="63"/>
      <c r="E8" s="63"/>
      <c r="F8" s="63"/>
      <c r="G8" s="63">
        <v>92700</v>
      </c>
      <c r="H8" s="63">
        <v>92700</v>
      </c>
      <c r="I8" s="63"/>
      <c r="J8" s="63">
        <v>311281</v>
      </c>
      <c r="K8" s="64" t="s">
        <v>1578</v>
      </c>
    </row>
    <row r="9" s="1" customFormat="1" ht="45" customHeight="1" spans="1:11">
      <c r="A9" s="65" t="s">
        <v>1579</v>
      </c>
      <c r="B9" s="65"/>
      <c r="C9" s="65"/>
      <c r="D9" s="65"/>
      <c r="E9" s="65"/>
      <c r="F9" s="65"/>
      <c r="G9" s="65"/>
      <c r="H9" s="65"/>
      <c r="I9" s="65"/>
      <c r="J9" s="65"/>
      <c r="K9" s="65"/>
    </row>
    <row r="10" s="1" customFormat="1" spans="1:11">
      <c r="A10" s="66"/>
      <c r="B10" s="66"/>
      <c r="C10" s="66"/>
      <c r="D10" s="66"/>
      <c r="E10" s="66"/>
      <c r="F10" s="66"/>
      <c r="G10" s="66"/>
      <c r="H10" s="66"/>
      <c r="I10" s="66"/>
      <c r="J10" s="66"/>
      <c r="K10" s="66"/>
    </row>
    <row r="11" s="1" customFormat="1" spans="1:11">
      <c r="A11" s="66"/>
      <c r="B11" s="66"/>
      <c r="C11" s="66"/>
      <c r="D11" s="66"/>
      <c r="E11" s="66"/>
      <c r="F11" s="66"/>
      <c r="G11" s="66"/>
      <c r="H11" s="66"/>
      <c r="I11" s="66"/>
      <c r="J11" s="66"/>
      <c r="K11" s="66"/>
    </row>
    <row r="12" s="1" customFormat="1" spans="1:11">
      <c r="A12" s="67"/>
      <c r="B12" s="67"/>
      <c r="C12" s="67"/>
      <c r="D12" s="67"/>
      <c r="E12" s="67"/>
      <c r="F12" s="67"/>
      <c r="G12" s="67"/>
      <c r="H12" s="67"/>
      <c r="I12" s="67"/>
      <c r="J12" s="67"/>
      <c r="K12" s="67"/>
    </row>
    <row r="13" s="1" customFormat="1" spans="1:11">
      <c r="A13" s="67"/>
      <c r="B13" s="67"/>
      <c r="C13" s="67"/>
      <c r="D13" s="67"/>
      <c r="E13" s="67"/>
      <c r="F13" s="67"/>
      <c r="G13" s="67"/>
      <c r="H13" s="67"/>
      <c r="I13" s="67"/>
      <c r="J13" s="67"/>
      <c r="K13" s="67"/>
    </row>
    <row r="14" s="1" customFormat="1" spans="1:11">
      <c r="A14" s="67"/>
      <c r="B14" s="67"/>
      <c r="C14" s="67"/>
      <c r="D14" s="67"/>
      <c r="E14" s="67"/>
      <c r="F14" s="67"/>
      <c r="G14" s="67"/>
      <c r="H14" s="67"/>
      <c r="I14" s="67"/>
      <c r="J14" s="67"/>
      <c r="K14" s="67"/>
    </row>
    <row r="15" s="1" customFormat="1" spans="1:11">
      <c r="A15" s="67"/>
      <c r="B15" s="67"/>
      <c r="C15" s="67"/>
      <c r="D15" s="67"/>
      <c r="E15" s="67"/>
      <c r="F15" s="67"/>
      <c r="G15" s="67"/>
      <c r="H15" s="67"/>
      <c r="I15" s="67"/>
      <c r="J15" s="67"/>
      <c r="K15" s="67"/>
    </row>
    <row r="16" s="1" customFormat="1" spans="1:11">
      <c r="A16" s="67"/>
      <c r="B16" s="67"/>
      <c r="C16" s="67"/>
      <c r="D16" s="67"/>
      <c r="E16" s="67"/>
      <c r="F16" s="67"/>
      <c r="G16" s="67"/>
      <c r="H16" s="67"/>
      <c r="I16" s="67"/>
      <c r="J16" s="67"/>
      <c r="K16" s="67"/>
    </row>
    <row r="17" s="1" customFormat="1" spans="1:11">
      <c r="A17" s="67"/>
      <c r="B17" s="67"/>
      <c r="C17" s="67"/>
      <c r="D17" s="67"/>
      <c r="E17" s="67"/>
      <c r="F17" s="67"/>
      <c r="G17" s="67"/>
      <c r="H17" s="67"/>
      <c r="I17" s="67"/>
      <c r="J17" s="67"/>
      <c r="K17" s="67"/>
    </row>
    <row r="18" s="1" customFormat="1" spans="1:11">
      <c r="A18" s="67"/>
      <c r="B18" s="67"/>
      <c r="C18" s="67"/>
      <c r="D18" s="67"/>
      <c r="E18" s="67"/>
      <c r="F18" s="67"/>
      <c r="G18" s="67"/>
      <c r="H18" s="67"/>
      <c r="I18" s="67"/>
      <c r="J18" s="67"/>
      <c r="K18" s="67"/>
    </row>
    <row r="19" s="1" customFormat="1" spans="1:11">
      <c r="A19" s="67"/>
      <c r="B19" s="67"/>
      <c r="C19" s="67"/>
      <c r="D19" s="67"/>
      <c r="E19" s="67"/>
      <c r="F19" s="67"/>
      <c r="G19" s="67"/>
      <c r="H19" s="67"/>
      <c r="I19" s="67"/>
      <c r="J19" s="67"/>
      <c r="K19" s="67"/>
    </row>
    <row r="20" s="1" customFormat="1" spans="1:11">
      <c r="A20" s="67"/>
      <c r="B20" s="67"/>
      <c r="C20" s="67"/>
      <c r="D20" s="67"/>
      <c r="E20" s="67"/>
      <c r="F20" s="67"/>
      <c r="G20" s="67"/>
      <c r="H20" s="67"/>
      <c r="I20" s="67"/>
      <c r="J20" s="67"/>
      <c r="K20" s="67"/>
    </row>
    <row r="21" s="1" customFormat="1" spans="1:11">
      <c r="A21" s="67"/>
      <c r="B21" s="67"/>
      <c r="C21" s="67"/>
      <c r="D21" s="67"/>
      <c r="E21" s="67"/>
      <c r="F21" s="67"/>
      <c r="G21" s="67"/>
      <c r="H21" s="67"/>
      <c r="I21" s="67"/>
      <c r="J21" s="67"/>
      <c r="K21" s="67"/>
    </row>
    <row r="22" s="1" customFormat="1" spans="1:11">
      <c r="A22" s="67"/>
      <c r="B22" s="67"/>
      <c r="C22" s="67"/>
      <c r="D22" s="67"/>
      <c r="E22" s="67"/>
      <c r="F22" s="67"/>
      <c r="G22" s="67"/>
      <c r="H22" s="67"/>
      <c r="I22" s="67"/>
      <c r="J22" s="67"/>
      <c r="K22" s="67"/>
    </row>
    <row r="23" s="1" customFormat="1" spans="1:11">
      <c r="A23" s="67"/>
      <c r="B23" s="67"/>
      <c r="C23" s="67"/>
      <c r="D23" s="67"/>
      <c r="E23" s="67"/>
      <c r="F23" s="67"/>
      <c r="G23" s="67"/>
      <c r="H23" s="67"/>
      <c r="I23" s="67"/>
      <c r="J23" s="67"/>
      <c r="K23" s="67"/>
    </row>
    <row r="24" s="1" customFormat="1" spans="1:11">
      <c r="A24" s="67"/>
      <c r="B24" s="67"/>
      <c r="C24" s="67"/>
      <c r="D24" s="67"/>
      <c r="E24" s="67"/>
      <c r="F24" s="67"/>
      <c r="G24" s="67"/>
      <c r="H24" s="67"/>
      <c r="I24" s="67"/>
      <c r="J24" s="67"/>
      <c r="K24" s="67"/>
    </row>
    <row r="25" s="1" customFormat="1" spans="1:11">
      <c r="A25" s="67"/>
      <c r="B25" s="67"/>
      <c r="C25" s="67"/>
      <c r="D25" s="67"/>
      <c r="E25" s="67"/>
      <c r="F25" s="67"/>
      <c r="G25" s="67"/>
      <c r="H25" s="67"/>
      <c r="I25" s="67"/>
      <c r="J25" s="67"/>
      <c r="K25" s="67"/>
    </row>
    <row r="26" s="1" customFormat="1" spans="1:11">
      <c r="A26" s="67"/>
      <c r="B26" s="67"/>
      <c r="C26" s="67"/>
      <c r="D26" s="67"/>
      <c r="E26" s="67"/>
      <c r="F26" s="67"/>
      <c r="G26" s="67"/>
      <c r="H26" s="67"/>
      <c r="I26" s="67"/>
      <c r="J26" s="67"/>
      <c r="K26" s="67"/>
    </row>
    <row r="27" s="1" customFormat="1" spans="1:11">
      <c r="A27" s="67"/>
      <c r="B27" s="67"/>
      <c r="C27" s="67"/>
      <c r="D27" s="67"/>
      <c r="E27" s="67"/>
      <c r="F27" s="67"/>
      <c r="G27" s="67"/>
      <c r="H27" s="67"/>
      <c r="I27" s="67"/>
      <c r="J27" s="67"/>
      <c r="K27" s="67"/>
    </row>
    <row r="28" s="1" customFormat="1" spans="1:11">
      <c r="A28" s="67"/>
      <c r="B28" s="67"/>
      <c r="C28" s="67"/>
      <c r="D28" s="67"/>
      <c r="E28" s="67"/>
      <c r="F28" s="67"/>
      <c r="G28" s="67"/>
      <c r="H28" s="67"/>
      <c r="I28" s="67"/>
      <c r="J28" s="67"/>
      <c r="K28" s="67"/>
    </row>
    <row r="29" s="1" customFormat="1" spans="1:11">
      <c r="A29" s="67"/>
      <c r="B29" s="67"/>
      <c r="C29" s="67"/>
      <c r="D29" s="67"/>
      <c r="E29" s="67"/>
      <c r="F29" s="67"/>
      <c r="G29" s="67"/>
      <c r="H29" s="67"/>
      <c r="I29" s="67"/>
      <c r="J29" s="67"/>
      <c r="K29" s="67"/>
    </row>
    <row r="30" s="1" customFormat="1" spans="1:11">
      <c r="A30" s="67"/>
      <c r="B30" s="67"/>
      <c r="C30" s="67"/>
      <c r="D30" s="67"/>
      <c r="E30" s="67"/>
      <c r="F30" s="67"/>
      <c r="G30" s="67"/>
      <c r="H30" s="67"/>
      <c r="I30" s="67"/>
      <c r="J30" s="67"/>
      <c r="K30" s="67"/>
    </row>
  </sheetData>
  <mergeCells count="12">
    <mergeCell ref="A2:K2"/>
    <mergeCell ref="A3:K3"/>
    <mergeCell ref="C4:J4"/>
    <mergeCell ref="C5:I5"/>
    <mergeCell ref="D6:F6"/>
    <mergeCell ref="G6:I6"/>
    <mergeCell ref="A9:K9"/>
    <mergeCell ref="A4:A7"/>
    <mergeCell ref="B4:B7"/>
    <mergeCell ref="C6:C7"/>
    <mergeCell ref="J5:J7"/>
    <mergeCell ref="K4:K7"/>
  </mergeCells>
  <printOptions horizontalCentered="1"/>
  <pageMargins left="0.393055555555556" right="0.393055555555556" top="0.393055555555556" bottom="0.393055555555556" header="0.5" footer="0.5"/>
  <pageSetup paperSize="9" fitToHeight="0" orientation="landscape" horizontalDpi="600"/>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workbookViewId="0">
      <selection activeCell="C5" sqref="C5:I12"/>
    </sheetView>
  </sheetViews>
  <sheetFormatPr defaultColWidth="9" defaultRowHeight="12.75"/>
  <cols>
    <col min="1" max="1" width="15.447619047619" style="48" customWidth="1"/>
    <col min="2" max="2" width="18.8857142857143" style="48" customWidth="1"/>
    <col min="3" max="8" width="15" style="48" customWidth="1"/>
    <col min="9" max="9" width="15.6952380952381" style="48" customWidth="1"/>
    <col min="10" max="16384" width="9" style="48"/>
  </cols>
  <sheetData>
    <row r="1" s="48" customFormat="1" ht="13.5" spans="1:9">
      <c r="A1" s="49" t="s">
        <v>1580</v>
      </c>
    </row>
    <row r="2" s="48" customFormat="1" ht="24" spans="1:9">
      <c r="A2" s="50" t="s">
        <v>1581</v>
      </c>
      <c r="B2" s="51"/>
      <c r="C2" s="51"/>
      <c r="D2" s="51"/>
      <c r="E2" s="51"/>
      <c r="F2" s="51"/>
      <c r="G2" s="51"/>
      <c r="H2" s="51"/>
      <c r="I2" s="51"/>
    </row>
    <row r="3" s="48" customFormat="1" ht="22" customHeight="1" spans="1:9">
      <c r="A3" s="52"/>
      <c r="B3" s="52"/>
      <c r="C3" s="52"/>
      <c r="D3" s="52"/>
      <c r="E3" s="52"/>
      <c r="F3" s="52"/>
      <c r="G3" s="52"/>
      <c r="H3" s="53"/>
      <c r="I3" s="54" t="s">
        <v>285</v>
      </c>
    </row>
    <row r="4" s="48" customFormat="1" ht="34" customHeight="1" spans="1:9">
      <c r="A4" s="55" t="s">
        <v>1427</v>
      </c>
      <c r="B4" s="55" t="s">
        <v>1582</v>
      </c>
      <c r="C4" s="55" t="s">
        <v>1583</v>
      </c>
      <c r="D4" s="55" t="s">
        <v>1584</v>
      </c>
      <c r="E4" s="55" t="s">
        <v>1585</v>
      </c>
      <c r="F4" s="55" t="s">
        <v>1586</v>
      </c>
      <c r="G4" s="55" t="s">
        <v>1587</v>
      </c>
      <c r="H4" s="55" t="s">
        <v>1588</v>
      </c>
      <c r="I4" s="55" t="s">
        <v>1589</v>
      </c>
    </row>
    <row r="5" s="48" customFormat="1" ht="27" customHeight="1" spans="1:9">
      <c r="A5" s="56" t="s">
        <v>1443</v>
      </c>
      <c r="B5" s="56" t="s">
        <v>435</v>
      </c>
      <c r="C5" s="56">
        <f t="shared" ref="C5:H5" si="0">SUM(C6:C8)</f>
        <v>358973</v>
      </c>
      <c r="D5" s="56">
        <f t="shared" si="0"/>
        <v>31927</v>
      </c>
      <c r="E5" s="56">
        <f t="shared" si="0"/>
        <v>0</v>
      </c>
      <c r="F5" s="56">
        <f t="shared" si="0"/>
        <v>73316</v>
      </c>
      <c r="G5" s="56">
        <f t="shared" si="0"/>
        <v>86492</v>
      </c>
      <c r="H5" s="56">
        <f t="shared" si="0"/>
        <v>167238</v>
      </c>
      <c r="I5" s="57" t="s">
        <v>1572</v>
      </c>
    </row>
    <row r="6" s="48" customFormat="1" ht="27" customHeight="1" spans="1:9">
      <c r="A6" s="56"/>
      <c r="B6" s="57" t="s">
        <v>1434</v>
      </c>
      <c r="C6" s="57">
        <f t="shared" ref="C6:C8" si="1">SUM(D6:H6)</f>
        <v>4200</v>
      </c>
      <c r="D6" s="57">
        <v>2200</v>
      </c>
      <c r="E6" s="57">
        <v>0</v>
      </c>
      <c r="F6" s="57">
        <v>0</v>
      </c>
      <c r="G6" s="57">
        <v>0</v>
      </c>
      <c r="H6" s="57">
        <v>2000</v>
      </c>
      <c r="I6" s="57"/>
    </row>
    <row r="7" s="48" customFormat="1" ht="27" customHeight="1" spans="1:9">
      <c r="A7" s="56"/>
      <c r="B7" s="57" t="s">
        <v>1456</v>
      </c>
      <c r="C7" s="57">
        <f t="shared" si="1"/>
        <v>17660</v>
      </c>
      <c r="D7" s="57">
        <v>17660</v>
      </c>
      <c r="E7" s="57">
        <v>0</v>
      </c>
      <c r="F7" s="57">
        <v>0</v>
      </c>
      <c r="G7" s="57">
        <v>0</v>
      </c>
      <c r="H7" s="57">
        <v>0</v>
      </c>
      <c r="I7" s="57"/>
    </row>
    <row r="8" s="48" customFormat="1" ht="27" customHeight="1" spans="1:9">
      <c r="A8" s="56"/>
      <c r="B8" s="57" t="s">
        <v>1441</v>
      </c>
      <c r="C8" s="57">
        <f t="shared" si="1"/>
        <v>337113</v>
      </c>
      <c r="D8" s="57">
        <v>12067</v>
      </c>
      <c r="E8" s="57">
        <v>0</v>
      </c>
      <c r="F8" s="57">
        <v>73316</v>
      </c>
      <c r="G8" s="57">
        <v>86492</v>
      </c>
      <c r="H8" s="57">
        <v>165238</v>
      </c>
      <c r="I8" s="57"/>
    </row>
    <row r="9" s="48" customFormat="1" ht="27" customHeight="1" spans="1:9">
      <c r="A9" s="56" t="s">
        <v>1435</v>
      </c>
      <c r="B9" s="56" t="s">
        <v>435</v>
      </c>
      <c r="C9" s="56">
        <f t="shared" ref="C9:H9" si="2">SUM(C10:C12)</f>
        <v>3175917</v>
      </c>
      <c r="D9" s="56">
        <f t="shared" si="2"/>
        <v>136770</v>
      </c>
      <c r="E9" s="56">
        <f t="shared" si="2"/>
        <v>0</v>
      </c>
      <c r="F9" s="56">
        <f t="shared" si="2"/>
        <v>167479</v>
      </c>
      <c r="G9" s="56">
        <f t="shared" si="2"/>
        <v>192920</v>
      </c>
      <c r="H9" s="56">
        <f t="shared" si="2"/>
        <v>2678748</v>
      </c>
      <c r="I9" s="57" t="s">
        <v>1573</v>
      </c>
    </row>
    <row r="10" s="48" customFormat="1" ht="27" customHeight="1" spans="1:9">
      <c r="A10" s="56"/>
      <c r="B10" s="57" t="s">
        <v>1434</v>
      </c>
      <c r="C10" s="57">
        <f t="shared" ref="C10:C12" si="3">SUM(D10:H10)</f>
        <v>1703300</v>
      </c>
      <c r="D10" s="57">
        <v>46600</v>
      </c>
      <c r="E10" s="57"/>
      <c r="F10" s="57">
        <v>38000</v>
      </c>
      <c r="G10" s="57">
        <v>59500</v>
      </c>
      <c r="H10" s="57">
        <v>1559200</v>
      </c>
      <c r="I10" s="57"/>
    </row>
    <row r="11" s="48" customFormat="1" ht="27" customHeight="1" spans="1:9">
      <c r="A11" s="56"/>
      <c r="B11" s="57" t="s">
        <v>1456</v>
      </c>
      <c r="C11" s="57">
        <f t="shared" si="3"/>
        <v>48550</v>
      </c>
      <c r="D11" s="57">
        <v>48550</v>
      </c>
      <c r="E11" s="57"/>
      <c r="F11" s="57"/>
      <c r="G11" s="57"/>
      <c r="H11" s="57"/>
      <c r="I11" s="57"/>
    </row>
    <row r="12" s="48" customFormat="1" ht="27" customHeight="1" spans="1:9">
      <c r="A12" s="56"/>
      <c r="B12" s="57" t="s">
        <v>1441</v>
      </c>
      <c r="C12" s="57">
        <f t="shared" si="3"/>
        <v>1424067</v>
      </c>
      <c r="D12" s="57">
        <v>41620</v>
      </c>
      <c r="E12" s="57"/>
      <c r="F12" s="57">
        <v>129479</v>
      </c>
      <c r="G12" s="57">
        <v>133420</v>
      </c>
      <c r="H12" s="57">
        <v>1119548</v>
      </c>
      <c r="I12" s="57"/>
    </row>
  </sheetData>
  <mergeCells count="4">
    <mergeCell ref="A5:A8"/>
    <mergeCell ref="A9:A12"/>
    <mergeCell ref="I5:I8"/>
    <mergeCell ref="I9:I12"/>
  </mergeCells>
  <printOptions horizontalCentered="1"/>
  <pageMargins left="0.393055555555556" right="0.393055555555556" top="0.393055555555556" bottom="0.393055555555556" header="0.5" footer="0.5"/>
  <pageSetup paperSize="9" fitToHeight="0" orientation="landscape" horizontalDpi="600"/>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selection activeCell="B3" sqref="B3"/>
    </sheetView>
  </sheetViews>
  <sheetFormatPr defaultColWidth="10" defaultRowHeight="14.25" outlineLevelCol="5"/>
  <cols>
    <col min="1" max="1" width="51.4285714285714" style="1" customWidth="1"/>
    <col min="2" max="2" width="26.3238095238095" style="1" customWidth="1"/>
    <col min="3" max="3" width="13.647619047619" style="1" customWidth="1"/>
    <col min="4" max="6" width="11.9428571428571" style="1" customWidth="1"/>
    <col min="7" max="16382" width="10" style="1"/>
    <col min="16383" max="16384" width="10" style="29"/>
  </cols>
  <sheetData>
    <row r="1" s="1" customFormat="1" ht="25" customHeight="1" spans="1:6">
      <c r="A1" s="30" t="s">
        <v>1590</v>
      </c>
      <c r="B1" s="31"/>
      <c r="D1" s="32"/>
      <c r="E1" s="32"/>
      <c r="F1" s="32"/>
    </row>
    <row r="2" s="1" customFormat="1" ht="33" customHeight="1" spans="1:6">
      <c r="A2" s="33" t="s">
        <v>1591</v>
      </c>
      <c r="B2" s="33"/>
      <c r="C2" s="33"/>
      <c r="D2" s="32"/>
      <c r="E2" s="32"/>
      <c r="F2" s="32"/>
    </row>
    <row r="3" s="1" customFormat="1" ht="18.6" customHeight="1" spans="1:6">
      <c r="A3" s="34"/>
      <c r="B3" s="34"/>
      <c r="C3" s="35"/>
      <c r="D3" s="32"/>
      <c r="E3" s="32"/>
      <c r="F3" s="32"/>
    </row>
    <row r="4" s="1" customFormat="1" ht="35" customHeight="1" spans="1:6">
      <c r="A4" s="36" t="s">
        <v>1083</v>
      </c>
      <c r="B4" s="36" t="s">
        <v>1592</v>
      </c>
      <c r="C4" s="36" t="s">
        <v>1593</v>
      </c>
      <c r="D4" s="32"/>
      <c r="E4" s="32"/>
      <c r="F4" s="32"/>
    </row>
    <row r="5" s="28" customFormat="1" ht="37" customHeight="1" spans="1:6">
      <c r="A5" s="37" t="s">
        <v>1594</v>
      </c>
      <c r="B5" s="38" t="s">
        <v>1595</v>
      </c>
      <c r="C5" s="39" t="s">
        <v>1596</v>
      </c>
      <c r="D5" s="40"/>
      <c r="E5" s="40"/>
      <c r="F5" s="40"/>
    </row>
    <row r="6" s="28" customFormat="1" ht="37" customHeight="1" spans="1:6">
      <c r="A6" s="41" t="s">
        <v>1597</v>
      </c>
      <c r="B6" s="42" t="s">
        <v>1595</v>
      </c>
      <c r="C6" s="39" t="s">
        <v>1598</v>
      </c>
      <c r="D6" s="40"/>
      <c r="E6" s="40"/>
      <c r="F6" s="40"/>
    </row>
    <row r="7" s="28" customFormat="1" ht="37" customHeight="1" spans="1:6">
      <c r="A7" s="41" t="s">
        <v>1599</v>
      </c>
      <c r="B7" s="42" t="s">
        <v>1600</v>
      </c>
      <c r="C7" s="39" t="s">
        <v>1598</v>
      </c>
      <c r="D7" s="40"/>
      <c r="E7" s="40"/>
      <c r="F7" s="40"/>
    </row>
    <row r="8" s="28" customFormat="1" ht="37" customHeight="1" spans="1:6">
      <c r="A8" s="41" t="s">
        <v>1601</v>
      </c>
      <c r="B8" s="42" t="s">
        <v>1602</v>
      </c>
      <c r="C8" s="39" t="s">
        <v>1598</v>
      </c>
      <c r="D8" s="40"/>
      <c r="E8" s="40"/>
      <c r="F8" s="40"/>
    </row>
    <row r="9" s="28" customFormat="1" ht="37" customHeight="1" spans="1:6">
      <c r="A9" s="41" t="s">
        <v>1094</v>
      </c>
      <c r="B9" s="42" t="s">
        <v>1603</v>
      </c>
      <c r="C9" s="39" t="s">
        <v>1598</v>
      </c>
      <c r="D9" s="40"/>
      <c r="E9" s="40"/>
      <c r="F9" s="40"/>
    </row>
    <row r="10" s="28" customFormat="1" ht="37" customHeight="1" spans="1:6">
      <c r="A10" s="41" t="s">
        <v>1604</v>
      </c>
      <c r="B10" s="42" t="s">
        <v>1605</v>
      </c>
      <c r="C10" s="39" t="s">
        <v>1598</v>
      </c>
      <c r="D10" s="40"/>
      <c r="E10" s="40"/>
      <c r="F10" s="40"/>
    </row>
    <row r="11" s="28" customFormat="1" ht="37" customHeight="1" spans="1:6">
      <c r="A11" s="41" t="s">
        <v>1606</v>
      </c>
      <c r="B11" s="42" t="s">
        <v>1607</v>
      </c>
      <c r="C11" s="39" t="s">
        <v>1608</v>
      </c>
      <c r="D11" s="40"/>
      <c r="E11" s="40"/>
      <c r="F11" s="40"/>
    </row>
    <row r="12" s="28" customFormat="1" ht="37" customHeight="1" spans="1:6">
      <c r="A12" s="41" t="s">
        <v>1609</v>
      </c>
      <c r="B12" s="42" t="s">
        <v>1610</v>
      </c>
      <c r="C12" s="39" t="s">
        <v>1598</v>
      </c>
      <c r="D12" s="40"/>
      <c r="E12" s="40"/>
      <c r="F12" s="40"/>
    </row>
    <row r="13" s="28" customFormat="1" ht="37" customHeight="1" spans="1:6">
      <c r="A13" s="41" t="s">
        <v>1611</v>
      </c>
      <c r="B13" s="42" t="s">
        <v>1612</v>
      </c>
      <c r="C13" s="39" t="s">
        <v>1598</v>
      </c>
      <c r="D13" s="40"/>
      <c r="E13" s="40"/>
      <c r="F13" s="40"/>
    </row>
    <row r="14" s="28" customFormat="1" ht="37" customHeight="1" spans="1:6">
      <c r="A14" s="43" t="s">
        <v>1613</v>
      </c>
      <c r="B14" s="44" t="s">
        <v>1614</v>
      </c>
      <c r="C14" s="39" t="s">
        <v>1598</v>
      </c>
      <c r="D14" s="40"/>
      <c r="E14" s="40"/>
      <c r="F14" s="40"/>
    </row>
    <row r="15" s="28" customFormat="1" ht="37" customHeight="1" spans="1:6">
      <c r="A15" s="43" t="s">
        <v>1615</v>
      </c>
      <c r="B15" s="42" t="s">
        <v>1616</v>
      </c>
      <c r="C15" s="39" t="s">
        <v>1598</v>
      </c>
      <c r="D15" s="40"/>
      <c r="E15" s="40"/>
      <c r="F15" s="40"/>
    </row>
    <row r="16" s="28" customFormat="1" ht="51" customHeight="1" spans="1:6">
      <c r="A16" s="45" t="s">
        <v>1617</v>
      </c>
      <c r="B16" s="46" t="s">
        <v>1618</v>
      </c>
      <c r="C16" s="47" t="s">
        <v>1598</v>
      </c>
      <c r="D16" s="40"/>
      <c r="E16" s="40"/>
      <c r="F16" s="40"/>
    </row>
    <row r="17" s="28" customFormat="1" ht="37" customHeight="1" spans="1:6">
      <c r="A17" s="43" t="s">
        <v>1619</v>
      </c>
      <c r="B17" s="42" t="s">
        <v>1620</v>
      </c>
      <c r="C17" s="39" t="s">
        <v>1596</v>
      </c>
      <c r="D17" s="40"/>
      <c r="E17" s="40"/>
      <c r="F17" s="40"/>
    </row>
    <row r="18" s="28" customFormat="1" ht="37" customHeight="1" spans="1:6">
      <c r="A18" s="43" t="s">
        <v>1621</v>
      </c>
      <c r="B18" s="42" t="s">
        <v>1622</v>
      </c>
      <c r="C18" s="39" t="s">
        <v>1608</v>
      </c>
      <c r="D18" s="40"/>
      <c r="E18" s="40"/>
      <c r="F18" s="40"/>
    </row>
    <row r="19" s="28" customFormat="1" ht="37" customHeight="1" spans="1:6">
      <c r="A19" s="43" t="s">
        <v>1623</v>
      </c>
      <c r="B19" s="42" t="s">
        <v>1624</v>
      </c>
      <c r="C19" s="39" t="s">
        <v>1598</v>
      </c>
      <c r="D19" s="40"/>
      <c r="E19" s="40"/>
      <c r="F19" s="40"/>
    </row>
  </sheetData>
  <mergeCells count="1">
    <mergeCell ref="A2:C2"/>
  </mergeCells>
  <printOptions horizontalCentered="1"/>
  <pageMargins left="0.393055555555556" right="0.235416666666667" top="0.393055555555556" bottom="0.393055555555556" header="0.5" footer="0.5"/>
  <pageSetup paperSize="9" orientation="portrait" horizontalDpi="600"/>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B5" sqref="B5"/>
    </sheetView>
  </sheetViews>
  <sheetFormatPr defaultColWidth="10" defaultRowHeight="14.25" outlineLevelCol="7"/>
  <cols>
    <col min="1" max="1" width="27.552380952381" style="1" customWidth="1"/>
    <col min="2" max="4" width="13.7809523809524" style="1" customWidth="1"/>
    <col min="5" max="5" width="23" style="1" customWidth="1"/>
    <col min="6" max="8" width="13.7809523809524" style="1" customWidth="1"/>
    <col min="9" max="16384" width="10" style="1"/>
  </cols>
  <sheetData>
    <row r="1" s="1" customFormat="1" ht="18" customHeight="1" spans="1:8">
      <c r="A1" s="3" t="s">
        <v>1625</v>
      </c>
      <c r="B1" s="4"/>
      <c r="C1" s="5"/>
      <c r="D1" s="6"/>
      <c r="H1" s="6"/>
    </row>
    <row r="2" s="1" customFormat="1" ht="39.75" customHeight="1" spans="1:8">
      <c r="A2" s="7" t="s">
        <v>1626</v>
      </c>
      <c r="B2" s="7"/>
      <c r="C2" s="7"/>
      <c r="D2" s="7"/>
      <c r="E2" s="7"/>
      <c r="F2" s="7"/>
      <c r="G2" s="7"/>
      <c r="H2" s="7"/>
    </row>
    <row r="3" s="1" customFormat="1" ht="25.5" customHeight="1" spans="1:8">
      <c r="A3" s="9" t="s">
        <v>471</v>
      </c>
      <c r="B3" s="9"/>
      <c r="C3" s="9"/>
      <c r="D3" s="9"/>
      <c r="E3" s="9"/>
      <c r="F3" s="9"/>
      <c r="G3" s="9"/>
      <c r="H3" s="9"/>
    </row>
    <row r="4" s="1" customFormat="1" ht="38" customHeight="1" spans="1:8">
      <c r="A4" s="10" t="s">
        <v>1627</v>
      </c>
      <c r="B4" s="10" t="s">
        <v>287</v>
      </c>
      <c r="C4" s="11" t="s">
        <v>431</v>
      </c>
      <c r="D4" s="12" t="s">
        <v>454</v>
      </c>
      <c r="E4" s="10" t="s">
        <v>1628</v>
      </c>
      <c r="F4" s="10" t="s">
        <v>287</v>
      </c>
      <c r="G4" s="11" t="s">
        <v>431</v>
      </c>
      <c r="H4" s="12" t="s">
        <v>454</v>
      </c>
    </row>
    <row r="5" s="1" customFormat="1" ht="38" customHeight="1" spans="1:8">
      <c r="A5" s="13" t="s">
        <v>1629</v>
      </c>
      <c r="B5" s="17">
        <v>3315.86</v>
      </c>
      <c r="C5" s="17">
        <v>3060.06</v>
      </c>
      <c r="D5" s="15">
        <f>(C5-B5)/B5</f>
        <v>-0.0771443908970826</v>
      </c>
      <c r="E5" s="16" t="s">
        <v>1630</v>
      </c>
      <c r="F5" s="17">
        <v>3315.86</v>
      </c>
      <c r="G5" s="17">
        <v>3060.06</v>
      </c>
      <c r="H5" s="15">
        <f>(G5-F5)/F5</f>
        <v>-0.0771443908970826</v>
      </c>
    </row>
    <row r="6" s="1" customFormat="1" ht="38" customHeight="1" spans="1:8">
      <c r="A6" s="16" t="s">
        <v>1631</v>
      </c>
      <c r="B6" s="25"/>
      <c r="C6" s="14"/>
      <c r="D6" s="15"/>
      <c r="E6" s="13" t="s">
        <v>1632</v>
      </c>
      <c r="F6" s="26"/>
      <c r="G6" s="27"/>
      <c r="H6" s="15"/>
    </row>
    <row r="7" s="1" customFormat="1" ht="38" customHeight="1" spans="1:8">
      <c r="A7" s="19" t="s">
        <v>318</v>
      </c>
      <c r="B7" s="20">
        <f t="shared" ref="B7:G7" si="0">SUM(B5:B6)</f>
        <v>3315.86</v>
      </c>
      <c r="C7" s="20">
        <f t="shared" si="0"/>
        <v>3060.06</v>
      </c>
      <c r="D7" s="21">
        <f>(C7-B7)/B7</f>
        <v>-0.0771443908970826</v>
      </c>
      <c r="E7" s="19" t="s">
        <v>353</v>
      </c>
      <c r="F7" s="22">
        <f t="shared" si="0"/>
        <v>3315.86</v>
      </c>
      <c r="G7" s="22">
        <f t="shared" si="0"/>
        <v>3060.06</v>
      </c>
      <c r="H7" s="21">
        <f>(G7-F7)/F7</f>
        <v>-0.0771443908970826</v>
      </c>
    </row>
    <row r="8" s="1" customFormat="1" ht="38" customHeight="1" spans="1:8">
      <c r="A8" s="16" t="s">
        <v>1316</v>
      </c>
      <c r="B8" s="14"/>
      <c r="C8" s="14"/>
      <c r="D8" s="23"/>
      <c r="E8" s="16" t="s">
        <v>1633</v>
      </c>
      <c r="F8" s="27"/>
      <c r="G8" s="27"/>
      <c r="H8" s="23"/>
    </row>
    <row r="9" s="1" customFormat="1" ht="38" customHeight="1" spans="1:8">
      <c r="A9" s="19" t="s">
        <v>327</v>
      </c>
      <c r="B9" s="20">
        <f t="shared" ref="B9:G9" si="1">B7+B8</f>
        <v>3315.86</v>
      </c>
      <c r="C9" s="20">
        <f t="shared" si="1"/>
        <v>3060.06</v>
      </c>
      <c r="D9" s="24"/>
      <c r="E9" s="19" t="s">
        <v>362</v>
      </c>
      <c r="F9" s="20">
        <f t="shared" si="1"/>
        <v>3315.86</v>
      </c>
      <c r="G9" s="20">
        <f t="shared" si="1"/>
        <v>3060.06</v>
      </c>
      <c r="H9" s="24"/>
    </row>
  </sheetData>
  <mergeCells count="2">
    <mergeCell ref="A2:H2"/>
    <mergeCell ref="A3:H3"/>
  </mergeCells>
  <printOptions horizontalCentered="1"/>
  <pageMargins left="0.393055555555556" right="0.393055555555556" top="0.393055555555556" bottom="0.393055555555556" header="0.5" footer="0.5"/>
  <pageSetup paperSize="9" orientation="landscape" horizontalDpi="600"/>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workbookViewId="0">
      <selection activeCell="G9" sqref="G9"/>
    </sheetView>
  </sheetViews>
  <sheetFormatPr defaultColWidth="10" defaultRowHeight="14.25"/>
  <cols>
    <col min="1" max="1" width="27.552380952381" style="1" customWidth="1"/>
    <col min="2" max="4" width="13.7809523809524" style="1" customWidth="1"/>
    <col min="5" max="5" width="23" style="1" customWidth="1"/>
    <col min="6" max="8" width="13.7809523809524" style="1" customWidth="1"/>
    <col min="9" max="16384" width="10" style="1"/>
  </cols>
  <sheetData>
    <row r="1" s="1" customFormat="1" ht="18" customHeight="1" spans="1:11">
      <c r="A1" s="3" t="s">
        <v>1634</v>
      </c>
      <c r="B1" s="4"/>
      <c r="C1" s="5"/>
      <c r="D1" s="6"/>
      <c r="H1" s="6"/>
    </row>
    <row r="2" s="1" customFormat="1" ht="39.75" customHeight="1" spans="1:11">
      <c r="A2" s="7" t="s">
        <v>1635</v>
      </c>
      <c r="B2" s="7"/>
      <c r="C2" s="7"/>
      <c r="D2" s="7"/>
      <c r="E2" s="7"/>
      <c r="F2" s="7"/>
      <c r="G2" s="7"/>
      <c r="H2" s="7"/>
      <c r="I2" s="8"/>
    </row>
    <row r="3" s="1" customFormat="1" ht="25.5" customHeight="1" spans="1:11">
      <c r="A3" s="9" t="s">
        <v>471</v>
      </c>
      <c r="B3" s="9"/>
      <c r="C3" s="9"/>
      <c r="D3" s="9"/>
      <c r="E3" s="9"/>
      <c r="F3" s="9"/>
      <c r="G3" s="9"/>
      <c r="H3" s="9"/>
      <c r="J3" s="8"/>
    </row>
    <row r="4" s="1" customFormat="1" ht="38" customHeight="1" spans="1:11">
      <c r="A4" s="10" t="s">
        <v>1627</v>
      </c>
      <c r="B4" s="10" t="s">
        <v>431</v>
      </c>
      <c r="C4" s="11" t="s">
        <v>1636</v>
      </c>
      <c r="D4" s="12" t="s">
        <v>454</v>
      </c>
      <c r="E4" s="10" t="s">
        <v>1628</v>
      </c>
      <c r="F4" s="10" t="s">
        <v>431</v>
      </c>
      <c r="G4" s="11" t="s">
        <v>1636</v>
      </c>
      <c r="H4" s="12" t="s">
        <v>454</v>
      </c>
    </row>
    <row r="5" s="1" customFormat="1" ht="38" customHeight="1" spans="1:11">
      <c r="A5" s="13" t="s">
        <v>1629</v>
      </c>
      <c r="B5" s="14">
        <v>3060.06</v>
      </c>
      <c r="C5" s="14">
        <v>2696.3</v>
      </c>
      <c r="D5" s="15">
        <f>(C5-B5)/B5</f>
        <v>-0.118873486140795</v>
      </c>
      <c r="E5" s="16" t="s">
        <v>1630</v>
      </c>
      <c r="F5" s="17">
        <v>3060.06</v>
      </c>
      <c r="G5" s="17">
        <v>2696.3</v>
      </c>
      <c r="H5" s="15">
        <f>(G5-F5)/F5</f>
        <v>-0.118873486140795</v>
      </c>
    </row>
    <row r="6" s="1" customFormat="1" ht="38" customHeight="1" spans="1:11">
      <c r="A6" s="16" t="s">
        <v>1631</v>
      </c>
      <c r="B6" s="18"/>
      <c r="C6" s="18"/>
      <c r="D6" s="15"/>
      <c r="E6" s="13" t="s">
        <v>1632</v>
      </c>
      <c r="F6" s="17"/>
      <c r="G6" s="17"/>
      <c r="H6" s="15"/>
    </row>
    <row r="7" s="2" customFormat="1" ht="38" customHeight="1" spans="1:11">
      <c r="A7" s="19" t="s">
        <v>318</v>
      </c>
      <c r="B7" s="20">
        <f t="shared" ref="B7:G7" si="0">SUM(B5:B6)</f>
        <v>3060.06</v>
      </c>
      <c r="C7" s="20">
        <f t="shared" si="0"/>
        <v>2696.3</v>
      </c>
      <c r="D7" s="21">
        <f>(C7-B7)/B7</f>
        <v>-0.118873486140795</v>
      </c>
      <c r="E7" s="19" t="s">
        <v>353</v>
      </c>
      <c r="F7" s="22">
        <f t="shared" si="0"/>
        <v>3060.06</v>
      </c>
      <c r="G7" s="22">
        <f t="shared" si="0"/>
        <v>2696.3</v>
      </c>
      <c r="H7" s="21">
        <f>(G7-F7)/F7</f>
        <v>-0.118873486140795</v>
      </c>
      <c r="K7" s="1"/>
    </row>
    <row r="8" s="1" customFormat="1" ht="38" customHeight="1" spans="1:11">
      <c r="A8" s="16" t="s">
        <v>1316</v>
      </c>
      <c r="B8" s="18"/>
      <c r="C8" s="18"/>
      <c r="D8" s="23"/>
      <c r="E8" s="16" t="s">
        <v>1633</v>
      </c>
      <c r="F8" s="17"/>
      <c r="G8" s="17"/>
      <c r="H8" s="23"/>
    </row>
    <row r="9" s="1" customFormat="1" ht="38" customHeight="1" spans="1:11">
      <c r="A9" s="19" t="s">
        <v>327</v>
      </c>
      <c r="B9" s="20">
        <f t="shared" ref="B9:G9" si="1">B7+B8</f>
        <v>3060.06</v>
      </c>
      <c r="C9" s="20">
        <f t="shared" si="1"/>
        <v>2696.3</v>
      </c>
      <c r="D9" s="24"/>
      <c r="E9" s="19" t="s">
        <v>362</v>
      </c>
      <c r="F9" s="22">
        <f t="shared" si="1"/>
        <v>3060.06</v>
      </c>
      <c r="G9" s="22">
        <f t="shared" si="1"/>
        <v>2696.3</v>
      </c>
      <c r="H9" s="24"/>
    </row>
    <row r="20" spans="14:14">
      <c r="N20" s="8"/>
    </row>
  </sheetData>
  <mergeCells count="2">
    <mergeCell ref="A2:H2"/>
    <mergeCell ref="A3:H3"/>
  </mergeCells>
  <printOptions horizontalCentered="1"/>
  <pageMargins left="0.393055555555556" right="0.393055555555556" top="0.393055555555556" bottom="0.393055555555556" header="0.5" footer="0.5"/>
  <pageSetup paperSize="9"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arrUserId title="区域1_1_2_1_1_1_1" rangeCreator="" othersAccessPermission="edit"/>
  </rangeList>
  <rangeList sheetStid="6" master="" otherUserPermission="visible"/>
  <rangeList sheetStid="7" master="" otherUserPermission="visible"/>
  <rangeList sheetStid="8" master="" otherUserPermission="visible">
    <arrUserId title="区域1_1_2_1_1_1_1" rangeCreator="" othersAccessPermission="edit"/>
  </rangeList>
  <rangeList sheetStid="9" master="" otherUserPermission="visible"/>
  <rangeList sheetStid="10" master="" otherUserPermission="visible"/>
  <rangeList sheetStid="11" master="" otherUserPermission="visible"/>
  <rangeList sheetStid="13" master="" otherUserPermission="visible"/>
  <rangeList sheetStid="12" master="" otherUserPermission="visible"/>
  <rangeList sheetStid="14" master="" otherUserPermission="visible"/>
  <rangeList sheetStid="15" master="" otherUserPermission="visible"/>
  <rangeList sheetStid="16" master="" otherUserPermission="visible"/>
  <rangeList sheetStid="17" master="" otherUserPermission="visible"/>
  <rangeList sheetStid="18" master="" otherUserPermission="visible"/>
  <rangeList sheetStid="19" master="" otherUserPermission="visible"/>
  <rangeList sheetStid="20" master="" otherUserPermission="visible"/>
  <rangeList sheetStid="21" master="" otherUserPermission="visible"/>
  <rangeList sheetStid="22" master="" otherUserPermission="visible"/>
  <rangeList sheetStid="23" master="" otherUserPermission="visible"/>
  <rangeList sheetStid="24" master="" otherUserPermission="visible"/>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rangeList sheetStid="30" master="" otherUserPermission="visible"/>
  <rangeList sheetStid="31" master="" otherUserPermission="visible"/>
  <rangeList sheetStid="32" master="" otherUserPermission="visible"/>
  <rangeList sheetStid="33" master="" otherUserPermission="visible"/>
  <rangeList sheetStid="34" master="" otherUserPermission="visible"/>
  <rangeList sheetStid="35" master="" otherUserPermission="visible"/>
  <rangeList sheetStid="36" master="" otherUserPermission="visible"/>
  <rangeList sheetStid="37" master="" otherUserPermission="visible"/>
  <rangeList sheetStid="38" master="" otherUserPermission="visible"/>
  <rangeList sheetStid="39" master="" otherUserPermission="visible"/>
  <rangeList sheetStid="40" master="" otherUserPermission="visible"/>
  <rangeList sheetStid="41" master="" otherUserPermission="visible"/>
  <rangeList sheetStid="42" master="" otherUserPermission="visible"/>
  <rangeList sheetStid="43" master="" otherUserPermission="visible"/>
  <rangeList sheetStid="44" master="" otherUserPermission="visible"/>
  <rangeList sheetStid="45" master="" otherUserPermission="visible"/>
  <rangeList sheetStid="46" master="" otherUserPermission="visible"/>
  <rangeList sheetStid="48" master="" otherUserPermission="visible"/>
  <rangeList sheetStid="47" master="" otherUserPermission="visible"/>
  <rangeList sheetStid="49" master="" otherUserPermission="visible"/>
  <rangeList sheetStid="50" master="" otherUserPermission="visible"/>
  <rangeList sheetStid="51" master="" otherUserPermission="visible"/>
  <rangeList sheetStid="52" master="" otherUserPermission="visible"/>
  <rangeList sheetStid="53" master="" otherUserPermission="visible"/>
  <rangeList sheetStid="54" master="" otherUserPermission="visible"/>
  <rangeList sheetStid="55" master="" otherUserPermission="visible"/>
  <rangeList sheetStid="56" master="" otherUserPermission="visible"/>
  <rangeList sheetStid="57" master="" otherUserPermission="visible"/>
  <rangeList sheetStid="58" master="" otherUserPermission="visible"/>
  <rangeList sheetStid="59" master="" otherUserPermission="visible"/>
  <rangeList sheetStid="60" master="" otherUserPermission="visible"/>
  <rangeList sheetStid="61" master="" otherUserPermission="visible"/>
  <rangeList sheetStid="62" master="" otherUserPermission="visible"/>
  <rangeList sheetStid="63" master="" otherUserPermission="visible"/>
  <rangeList sheetStid="64" master="" otherUserPermission="visible"/>
  <rangeList sheetStid="65" master="" otherUserPermission="visible"/>
  <rangeList sheetStid="66" master="" otherUserPermission="visible"/>
  <rangeList sheetStid="67" master="" otherUserPermission="visible"/>
  <rangeList sheetStid="68" master="" otherUserPermission="visible"/>
  <rangeList sheetStid="69" master="" otherUserPermission="visible"/>
  <rangeList sheetStid="70" master="" otherUserPermission="visible"/>
  <rangeList sheetStid="71" master="" otherUserPermission="visible"/>
  <rangeList sheetStid="72" master="" otherUserPermission="visible"/>
  <rangeList sheetStid="7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73</vt:i4>
      </vt:variant>
    </vt:vector>
  </HeadingPairs>
  <TitlesOfParts>
    <vt:vector size="73" baseType="lpstr">
      <vt:lpstr>SQTYELTOHBQOTP</vt:lpstr>
      <vt:lpstr>LFAFQGJ</vt:lpstr>
      <vt:lpstr>封皮</vt:lpstr>
      <vt:lpstr>目录</vt:lpstr>
      <vt:lpstr>1一般</vt:lpstr>
      <vt:lpstr>2</vt:lpstr>
      <vt:lpstr>3</vt:lpstr>
      <vt:lpstr>4</vt:lpstr>
      <vt:lpstr>5</vt:lpstr>
      <vt:lpstr>6</vt:lpstr>
      <vt:lpstr>7</vt:lpstr>
      <vt:lpstr>9</vt:lpstr>
      <vt:lpstr>8</vt:lpstr>
      <vt:lpstr>10</vt:lpstr>
      <vt:lpstr>11</vt:lpstr>
      <vt:lpstr>12</vt:lpstr>
      <vt:lpstr>13</vt:lpstr>
      <vt:lpstr>14</vt:lpstr>
      <vt:lpstr>15</vt:lpstr>
      <vt:lpstr>16</vt:lpstr>
      <vt:lpstr>17</vt:lpstr>
      <vt:lpstr>18</vt:lpstr>
      <vt:lpstr>19</vt:lpstr>
      <vt:lpstr>20基金</vt:lpstr>
      <vt:lpstr>21</vt:lpstr>
      <vt:lpstr>22</vt:lpstr>
      <vt:lpstr>23</vt:lpstr>
      <vt:lpstr>24</vt:lpstr>
      <vt:lpstr>25</vt:lpstr>
      <vt:lpstr>26</vt:lpstr>
      <vt:lpstr>27</vt:lpstr>
      <vt:lpstr>28</vt:lpstr>
      <vt:lpstr>29</vt:lpstr>
      <vt:lpstr>30</vt:lpstr>
      <vt:lpstr>31</vt:lpstr>
      <vt:lpstr>32国资</vt:lpstr>
      <vt:lpstr>33</vt:lpstr>
      <vt:lpstr>34</vt:lpstr>
      <vt:lpstr>35</vt:lpstr>
      <vt:lpstr>36</vt:lpstr>
      <vt:lpstr>37</vt:lpstr>
      <vt:lpstr>38</vt:lpstr>
      <vt:lpstr>39</vt:lpstr>
      <vt:lpstr>40</vt:lpstr>
      <vt:lpstr>41社保</vt:lpstr>
      <vt:lpstr>42</vt:lpstr>
      <vt:lpstr>44</vt:lpstr>
      <vt:lpstr>43</vt:lpstr>
      <vt:lpstr>45</vt:lpstr>
      <vt:lpstr>46</vt:lpstr>
      <vt:lpstr>47</vt:lpstr>
      <vt:lpstr>48</vt:lpstr>
      <vt:lpstr>49</vt:lpstr>
      <vt:lpstr>50</vt:lpstr>
      <vt:lpstr>51</vt:lpstr>
      <vt:lpstr>52</vt:lpstr>
      <vt:lpstr>53</vt:lpstr>
      <vt:lpstr>54债务</vt:lpstr>
      <vt:lpstr>55</vt:lpstr>
      <vt:lpstr>56</vt:lpstr>
      <vt:lpstr>57</vt:lpstr>
      <vt:lpstr>58</vt:lpstr>
      <vt:lpstr>59</vt:lpstr>
      <vt:lpstr>60</vt:lpstr>
      <vt:lpstr>61</vt:lpstr>
      <vt:lpstr>62</vt:lpstr>
      <vt:lpstr>63</vt:lpstr>
      <vt:lpstr>64</vt:lpstr>
      <vt:lpstr>65</vt:lpstr>
      <vt:lpstr>66</vt:lpstr>
      <vt:lpstr>67</vt:lpstr>
      <vt:lpstr>68</vt:lpstr>
      <vt:lpstr>69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酷乐</cp:lastModifiedBy>
  <cp:revision>1</cp:revision>
  <dcterms:created xsi:type="dcterms:W3CDTF">2006-02-13T05:15:00Z</dcterms:created>
  <cp:lastPrinted>2019-01-06T09:26:00Z</cp:lastPrinted>
  <dcterms:modified xsi:type="dcterms:W3CDTF">2026-04-08T07:22:35Z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E03E24D9C29041069460615C8702990A</vt:lpwstr>
  </property>
  <property fmtid="{D5CDD505-2E9C-101B-9397-08002B2CF9AE}" pid="4" name="KSOReadingLayout">
    <vt:bool>false</vt:bool>
  </property>
  <property fmtid="{D5CDD505-2E9C-101B-9397-08002B2CF9AE}" pid="5" name="CalculationRule">
    <vt:i4>0</vt:i4>
  </property>
</Properties>
</file>